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eygermany-my.sharepoint.com/personal/martin_singer_at_ey_com/Documents/Documents/Engagements 2021/epg-tool/novelle/"/>
    </mc:Choice>
  </mc:AlternateContent>
  <xr:revisionPtr revIDLastSave="371" documentId="8_{481FD006-7F98-4C76-B485-1834572130AA}" xr6:coauthVersionLast="46" xr6:coauthVersionMax="46" xr10:uidLastSave="{5E779C3D-C27C-4167-B596-BA970541A94B}"/>
  <workbookProtection workbookAlgorithmName="SHA-512" workbookHashValue="oPdVYDmxjoW0+oLxq8PwZESIxqardJ6bCiJJ9EZ8JrvROvlibdLwiRlu9oZN5ttyy3eW4I6MvU0CSkDQHWQHdA==" workbookSaltValue="qMRB+XOxeRO6ync7cpuJDA==" workbookSpinCount="100000" lockStructure="1"/>
  <bookViews>
    <workbookView xWindow="-120" yWindow="-120" windowWidth="29040" windowHeight="15840" tabRatio="949" xr2:uid="{00000000-000D-0000-FFFF-FFFF00000000}"/>
  </bookViews>
  <sheets>
    <sheet name="Allgemeine Information" sheetId="17" r:id="rId1"/>
    <sheet name="Stammdaten" sheetId="1" r:id="rId2"/>
    <sheet name="Anwendungsbereich iSd EpiG-VO" sheetId="9" r:id="rId3"/>
    <sheet name="Anwend. Varianten 1-3" sheetId="3" r:id="rId4"/>
    <sheet name="Anwend. Variante 4" sheetId="18" r:id="rId5"/>
    <sheet name="Anwend. Variante 5" sheetId="19" r:id="rId6"/>
    <sheet name="Anwend. Variante 6" sheetId="13" r:id="rId7"/>
    <sheet name="Anwend. Variante 7" sheetId="14" r:id="rId8"/>
    <sheet name="Anwend. Variante 8" sheetId="20" r:id="rId9"/>
    <sheet name="Entschädigungsanspruch" sheetId="4" r:id="rId10"/>
  </sheets>
  <definedNames>
    <definedName name="_xlnm.Print_Area" localSheetId="0">'Allgemeine Information'!$B$2:$Q$15</definedName>
    <definedName name="_xlnm.Print_Area" localSheetId="4">'Anwend. Variante 4'!$B$3:$O$89</definedName>
    <definedName name="_xlnm.Print_Area" localSheetId="5">'Anwend. Variante 5'!$B$3:$O$67</definedName>
    <definedName name="_xlnm.Print_Area" localSheetId="6">'Anwend. Variante 6'!$B$3:$N$63</definedName>
    <definedName name="_xlnm.Print_Area" localSheetId="7">'Anwend. Variante 7'!$B$3:$M$43</definedName>
    <definedName name="_xlnm.Print_Area" localSheetId="8">'Anwend. Variante 8'!$B$3:$M$30</definedName>
    <definedName name="_xlnm.Print_Area" localSheetId="3">'Anwend. Varianten 1-3'!$B$3:$O$88</definedName>
    <definedName name="_xlnm.Print_Area" localSheetId="2">'Anwendungsbereich iSd EpiG-VO'!$B$3:$N$61</definedName>
    <definedName name="_xlnm.Print_Area" localSheetId="9">Entschädigungsanspruch!$B$2:$L$52</definedName>
    <definedName name="_xlnm.Print_Area" localSheetId="1">Stammdaten!$B$3:$L$39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8" i="19" l="1"/>
  <c r="F59" i="3"/>
  <c r="U66" i="3"/>
  <c r="H59" i="3"/>
  <c r="H56" i="18"/>
  <c r="E53" i="13"/>
  <c r="F60" i="19"/>
  <c r="F58" i="19"/>
  <c r="D35" i="9" l="1"/>
  <c r="G24" i="20"/>
  <c r="F28" i="20"/>
  <c r="D64" i="19" l="1"/>
  <c r="C60" i="13"/>
  <c r="G54" i="13"/>
  <c r="B10" i="9" l="1"/>
  <c r="B9" i="20"/>
  <c r="G26" i="20"/>
  <c r="AB31" i="4" l="1"/>
  <c r="B17" i="20"/>
  <c r="K44" i="4" l="1"/>
  <c r="K33" i="3" l="1"/>
  <c r="E45" i="13" l="1"/>
  <c r="E49" i="13" s="1"/>
  <c r="E25" i="14" l="1"/>
  <c r="E28" i="13"/>
  <c r="E27" i="13"/>
  <c r="E54" i="13" s="1"/>
  <c r="F48" i="19"/>
  <c r="F52" i="19" s="1"/>
  <c r="F44" i="19"/>
  <c r="F35" i="19"/>
  <c r="F39" i="19" s="1"/>
  <c r="F30" i="19"/>
  <c r="C18" i="19"/>
  <c r="P62" i="18"/>
  <c r="M62" i="18"/>
  <c r="F48" i="18"/>
  <c r="F52" i="18" s="1"/>
  <c r="F44" i="18"/>
  <c r="F35" i="18"/>
  <c r="F39" i="18" s="1"/>
  <c r="F58" i="18" s="1"/>
  <c r="F30" i="18"/>
  <c r="C18" i="18"/>
  <c r="K51" i="3"/>
  <c r="K55" i="3" s="1"/>
  <c r="K47" i="3"/>
  <c r="K38" i="3"/>
  <c r="K42" i="3" s="1"/>
  <c r="F47" i="3"/>
  <c r="F33" i="3"/>
  <c r="F60" i="3" s="1"/>
  <c r="F62" i="3" s="1"/>
  <c r="F59" i="19" l="1"/>
  <c r="F61" i="19" s="1"/>
  <c r="F57" i="18"/>
  <c r="F59" i="18" s="1"/>
  <c r="AA21" i="4"/>
  <c r="D25" i="4" s="1"/>
  <c r="C13" i="18" l="1"/>
  <c r="AB27" i="4"/>
  <c r="G62" i="3"/>
  <c r="U67" i="3"/>
  <c r="U68" i="3" s="1"/>
  <c r="D70" i="3" s="1"/>
  <c r="C13" i="19"/>
  <c r="AB28" i="4"/>
  <c r="D39" i="1"/>
  <c r="B9" i="1" s="1"/>
  <c r="C17" i="4" l="1"/>
  <c r="AO4" i="4"/>
  <c r="B18" i="14" l="1"/>
  <c r="E29" i="14"/>
  <c r="E33" i="14" s="1"/>
  <c r="F40" i="14" s="1"/>
  <c r="F41" i="14" s="1"/>
  <c r="E32" i="13"/>
  <c r="E36" i="13" s="1"/>
  <c r="B16" i="13"/>
  <c r="C21" i="3"/>
  <c r="B10" i="14" l="1"/>
  <c r="AB30" i="4"/>
  <c r="E55" i="13"/>
  <c r="F38" i="3"/>
  <c r="F42" i="3" s="1"/>
  <c r="F61" i="3" s="1"/>
  <c r="E56" i="13" l="1"/>
  <c r="F51" i="3"/>
  <c r="F55" i="3" s="1"/>
  <c r="B10" i="13" l="1"/>
  <c r="AB29" i="4"/>
  <c r="P65" i="3"/>
  <c r="C16" i="3" l="1"/>
  <c r="AB24" i="4"/>
  <c r="AB26" i="4"/>
  <c r="AB25" i="4"/>
  <c r="AB23" i="4"/>
  <c r="AP7" i="4"/>
  <c r="M65" i="3"/>
  <c r="J25" i="4" l="1"/>
  <c r="J46" i="4" s="1"/>
</calcChain>
</file>

<file path=xl/sharedStrings.xml><?xml version="1.0" encoding="utf-8"?>
<sst xmlns="http://schemas.openxmlformats.org/spreadsheetml/2006/main" count="335" uniqueCount="184">
  <si>
    <t>Adresse</t>
  </si>
  <si>
    <t>Postleitzahl</t>
  </si>
  <si>
    <t>Ort</t>
  </si>
  <si>
    <t>Email-Adresse</t>
  </si>
  <si>
    <t>Ansprechperson</t>
  </si>
  <si>
    <t>Zuständige Behörde</t>
  </si>
  <si>
    <t>Unternehmen / Firma</t>
  </si>
  <si>
    <t>Personalaufwand</t>
  </si>
  <si>
    <t>EBITDA</t>
  </si>
  <si>
    <t>Vorläufiger Verdienstentgang</t>
  </si>
  <si>
    <t>Umsatzerlöse</t>
  </si>
  <si>
    <t>Wareneinsatz / Materialaufwand</t>
  </si>
  <si>
    <t>Variante</t>
  </si>
  <si>
    <t>Ja</t>
  </si>
  <si>
    <t>Nein</t>
  </si>
  <si>
    <t>Pos.</t>
  </si>
  <si>
    <t>Zeitraum der Erwerbsbehinderung</t>
  </si>
  <si>
    <t>Vorjahresperiode</t>
  </si>
  <si>
    <t>sonstige betriebliche Erträge</t>
  </si>
  <si>
    <t>SUMME Erlöse u. Erträge / Einnahmen</t>
  </si>
  <si>
    <t>Übriger Aufwand (exkl. Abschreibungen / Afa)</t>
  </si>
  <si>
    <t>Zieleinkommen</t>
  </si>
  <si>
    <t xml:space="preserve">Ist-Einkommen </t>
  </si>
  <si>
    <t>Pos</t>
  </si>
  <si>
    <t>Übriger Aufwand (exkl. Abschreibungen / AfA)</t>
  </si>
  <si>
    <t>Kalendertage</t>
  </si>
  <si>
    <t>Ausfüllhinweis Tabellenblatt "Stammdaten"</t>
  </si>
  <si>
    <t>Kalendermonat des Ersatzzieleinkommens</t>
  </si>
  <si>
    <t>Ist-Einkommen</t>
  </si>
  <si>
    <r>
      <t>Haben Sie für denselben Zeitraum, für welchen Sie Unterstützungsleistungen nach § 32 Epidemiegesetz 1950 (Verdienstentgang) geltend machen wollen, auch für Ihre Arbeitnehmerinnen und Arbeitnehmer einen Antrag auf AMS-Kurzarbeitsbeihilfe gestellt?</t>
    </r>
    <r>
      <rPr>
        <i/>
        <vertAlign val="superscript"/>
        <sz val="16"/>
        <color theme="1"/>
        <rFont val="Calibri"/>
        <family val="2"/>
        <scheme val="minor"/>
      </rPr>
      <t>1</t>
    </r>
  </si>
  <si>
    <t xml:space="preserve"> -) Bitte tragen Sie die Anzahl der von der Erwerbsbehinderung betroffenen Kalendertage in die hierfür vorgesehene gelb markierte Zelle ein (Pos. 2).</t>
  </si>
  <si>
    <t>Anzahl der von der Erwerbsbehinderung betroffenen Kalendertage</t>
  </si>
  <si>
    <t xml:space="preserve"> -) Jedes der nachfolgend zu befüllenden Tabellenblätter umfasst sowohl einen Ausfüllhinweis (blau markierter Bereich mit der Überschrift "Ausfüllhinweis") als auch den vom Antragsteller zu befüllenden Teil des Berechnungsformulars (grau markierter Bereich mit der Überschrift "Berechnungsformular").</t>
  </si>
  <si>
    <t xml:space="preserve"> -) Im Ausfüllhinweis der jeweiligen Tabellenblätter sind die einzelnen für die Befüllung des Berechnungsformulars notwendigen Schritte angeführt. </t>
  </si>
  <si>
    <t xml:space="preserve"> -) Bitte beginnen Sie mit der Befüllung des Tabellenblatts "Stammdaten".</t>
  </si>
  <si>
    <t>Berechnungsformular Tabellenblatt "Stammdaten"</t>
  </si>
  <si>
    <t xml:space="preserve"> -) Bitte fahren Sie mit der Befüllung des Tabellenblatts "Anwend. Variante 1-3" fort.</t>
  </si>
  <si>
    <t xml:space="preserve"> -) Bitte fahren Sie mit der Befüllung des Tabellenblatts "Anwend. Variante 4" fort.</t>
  </si>
  <si>
    <t xml:space="preserve"> -) Bitte fahren Sie mit der Befüllung des Tabellenblatts "Anwend. Variante 5" fort.</t>
  </si>
  <si>
    <t xml:space="preserve"> -) Bitte fahren Sie mit der Befüllung des Tabellenblatts "Anwend. Variante 6" fort.</t>
  </si>
  <si>
    <t xml:space="preserve"> -) Bitte fahren Sie mit der Befüllung des Tabellenblatts "Anwend. Variante 7" fort.</t>
  </si>
  <si>
    <t>Berechnungsformular Tabellenblatt "Anwend. Variante 4"</t>
  </si>
  <si>
    <t>Berechnungsformular Tabellenblatt "Anwend. Variante 5"</t>
  </si>
  <si>
    <t xml:space="preserve"> -) Die für die Ermittlung des Entschädigungsanspruchs notwendigen Informationen sind im Berechnungsformular zusätzlich durch die Abkürzung "Pos." gekennzeichnet.</t>
  </si>
  <si>
    <t>Berechnungsformular Tabellenblatt "Anwend. Variante 6"</t>
  </si>
  <si>
    <t>Berechnungsformular Tabellenblatt "Anwend. Variante 7"</t>
  </si>
  <si>
    <t>Ausfüllhinweis Tabellenblatt "Entschädigungsanspruch"</t>
  </si>
  <si>
    <t>Berechnungsformular Tabellenblatt "Entschädigungsanspruch"</t>
  </si>
  <si>
    <t>Vorläufiger Verdienstentgang gemäß Tabellenblatt "Anwend. Variante 1-3"</t>
  </si>
  <si>
    <t>Vorläufiger Verdienstentgang gemäß Tabellenblatt "Anwend. Variante 4"</t>
  </si>
  <si>
    <t>Vorläufiger Verdienstentgang gemäß Tabellenblatt "Anwend. Variante 5"</t>
  </si>
  <si>
    <t>Vorläufiger Verdienstentgang gemäß Tabellenblatt "Anwend. Variante 6"</t>
  </si>
  <si>
    <t>Vorläufiger Verdienstentgang gemäß Tabellenblatt "Anwend. Variante 7"</t>
  </si>
  <si>
    <t>Versicherungsleistungen aus der Betriebsunterbrechung</t>
  </si>
  <si>
    <t>gewährt</t>
  </si>
  <si>
    <t>Ausfüllhinweis Tabellenblatt "Anwend. Varianten 1-3"</t>
  </si>
  <si>
    <t>Berechnungsformular Tabellenblatt "Anwend. Varianten 1-3"</t>
  </si>
  <si>
    <t>Ausfüllhinweis Tabellenblatt "Anwend. Variante 4"</t>
  </si>
  <si>
    <t>Ausfüllhinweis Tabellenblatt "Anwend. Variante 5"</t>
  </si>
  <si>
    <t>Ausfüllhinweis Tabellenblatt "Anwend. Variante 6"</t>
  </si>
  <si>
    <t>Ausfüllhinweis Tabellenblatt "Anwend. Variante 7"</t>
  </si>
  <si>
    <t>nicht anwendbar</t>
  </si>
  <si>
    <t xml:space="preserve"> -) Bitte stellen Sie hierbei sicher, dass diese Zuwendung nicht bereits im Rahmen der Ermittlung des vorläufigen Verdienstentgangs und somit bei der Bestimmung des Ist-Einkommens berücksichtigt wurden (Pos. 1). Des Weiteren vermeiden Sie bitte die Angabe zusammengefasster Posten oder Summen. Jede Zuwendung ist in den hierfür vorgesehenen gelb markierten Zellen mit der entsprechenden Bezeichnung sowie der betragsmäßigen Höhe einzeln und getrennt voneinander anzugeben  (Pos. 2-13).</t>
  </si>
  <si>
    <t>Wirtschaftsjahr 2017/2018</t>
  </si>
  <si>
    <t>Wirtschaftsjahr 2018</t>
  </si>
  <si>
    <t>Wirtschaftsjahr 2018/2019</t>
  </si>
  <si>
    <t>Wirtschaftsjahr 2019</t>
  </si>
  <si>
    <t>Wirtschaftsjahr 2019/2020</t>
  </si>
  <si>
    <t>Wirtschaftsjahr 2020</t>
  </si>
  <si>
    <t>Wirtschaftsjahr 2020/2021</t>
  </si>
  <si>
    <t>Pos. 12</t>
  </si>
  <si>
    <t xml:space="preserve"> -) Bitte befüllen Sie die gelb markierten Zellen mit Ihren Stammdaten (Pos. 1-11).</t>
  </si>
  <si>
    <t>Wirtschaftsjahr</t>
  </si>
  <si>
    <t>Zeitraum der Erwerbsbehinderung - Beginn</t>
  </si>
  <si>
    <t>Zeitraum der Erwerbsbehinderung - Ende</t>
  </si>
  <si>
    <t>Vorjahresperiode - Beginn</t>
  </si>
  <si>
    <t>Vorjahresperiode - Ende</t>
  </si>
  <si>
    <t>Referenzzeitraum</t>
  </si>
  <si>
    <t>Referenzzeitraum - Beginn</t>
  </si>
  <si>
    <t>Referenzzeitraum - Ende</t>
  </si>
  <si>
    <t>Datengrundlage für die Ermittlung des Fortschreibungsquotienten</t>
  </si>
  <si>
    <t xml:space="preserve"> -) Bitte bestimmen Sie den Zeitraum des vorangegangenen Kalenderjahres, welcher dem Zeitraum entspricht, in welchem die Ewerbsbehinderung zur Gänze oder zum Teil angedauert hat. Verwenden Sie bitte hierfür die vorgesehenen gelb markierten Dropdown-Felder (Pos. 9-10).</t>
  </si>
  <si>
    <t xml:space="preserve"> -) Bitte wählen Sie in den "Pos. 25-26" jenen Zeitraum aus, der dem Referenzzeitraum im vorangegangenen Kalenderjahr entspricht. Bestätigen Sie Ihre Auswahl durch die hierfür vorgesehenen gelb markierten Dropdown-Felder (Pos. 25-26).</t>
  </si>
  <si>
    <t xml:space="preserve"> -) Bitte bestimmen Sie zunächst den von der Erwerbsbehinderung betroffenen Zeitraum durch Auswahl der (des) entsprechenden Kalendermonate (Kalendermonats), in welche (welchem) der Beginn und das Ende der Erwerbsbehinderung hineinfallen. Verwenden Sie bitte für die Auswahl des (der) Kalendermonats (Kalendermonate) die hierfür vorgesehenen gelb markierten Dropdown-Felder (Pos. 1-2).</t>
  </si>
  <si>
    <t>VPI für den Zeitraum der Erwerbsbehinderung lt. Statistik Austria</t>
  </si>
  <si>
    <t>VPI der  Vojahresperiode lt. Statistik Austria</t>
  </si>
  <si>
    <t>http://www.statistik.at/web_de/statistiken/wirtschaft/preise/verbraucherpreisindex_vpi_hvpi/index.html</t>
  </si>
  <si>
    <t>Kalendermonate</t>
  </si>
  <si>
    <t>Vorjahr zum Referenzzeitraum</t>
  </si>
  <si>
    <t>Vorjahr zum Referenzzeitraum - Beginn</t>
  </si>
  <si>
    <t>Vorjahr zum Referenzzeitraum - Ende</t>
  </si>
  <si>
    <t>Zuschuss aus dem Härtefallfonds im Sinne der Härtefallfondsrichtlinie</t>
  </si>
  <si>
    <t>beantragt</t>
  </si>
  <si>
    <t xml:space="preserve"> -) Sollte eine der bereits im Berechnungsformular angeführten Zuwendungen nicht auf Sie zutreffen, können Sie dies mit den hierfür vorgesehenen gelb markierten Dropdown-Felder durch die Auswahl "nicht anwendbar" aus der Berechnungslogik ausschließen (Pos. 2-3).</t>
  </si>
  <si>
    <t xml:space="preserve"> -) Stellen Sie bei der Befüllung des Berechnungstools sicher, dass Sie den Inhalt der gelb markierten Dropdown-Felder durch heranzoomen eindeutig nachvollziehen können.</t>
  </si>
  <si>
    <t>Wirtschaftsjahr 2021</t>
  </si>
  <si>
    <t>Wirtschaftsjahr 2021/2022</t>
  </si>
  <si>
    <t>5a</t>
  </si>
  <si>
    <t>5b</t>
  </si>
  <si>
    <t>Bankverbindung (IBAN)</t>
  </si>
  <si>
    <t>Wirtschaftsjahr 2022</t>
  </si>
  <si>
    <t>Wirtschaftsjahr 2022/2023</t>
  </si>
  <si>
    <t>1a</t>
  </si>
  <si>
    <t>Allgemeine Information zur Vorgehensweise der Befüllung des Berechnungsformulars gemäß § 6 Abs 1 EpiG-Berechnungsverordnung</t>
  </si>
  <si>
    <t>Ausfüllhinweis Tabellenblatt "Anwendungsbereich iSd EpiG-Berechnungsverordnung"</t>
  </si>
  <si>
    <t>Angefallene Steuerberater-, Wirtschaftsprüfer- oder Bilanzbuchhalterkosten im Sinne des § 3 Abs 2 EpiG-Berechnungsverordnung</t>
  </si>
  <si>
    <t>Mögliche Anwendungsbereiche im Sinne der EpiG-Berechnungsverordnung</t>
  </si>
  <si>
    <t>Ausgewählter Anwendungsbereich im Sinne der EpiG-Berechnungsverordnung</t>
  </si>
  <si>
    <t>Ermittlung des Verdienstentgangs durch Gegenüberstellung des auf Basis geeigneter Unterlagen bescheinigten voraussichtlichen wirtschaftlichen Einkommens mit dem Ist-Einkommen (§ 3 Abs 4 EpiG-Berechnungsverordnung)</t>
  </si>
  <si>
    <t>Aufgrund fehlender Vorjahresperiode erfolgt die Ermittlung des Verdienstentgangs durch Gegenüberstellung des Ersatzzieleinkommens mit dem Ist-Einkommen (§ 3 Abs 3 EpiG-Berechnungsverordnung)</t>
  </si>
  <si>
    <t>Bestimmung des Fortschreibungsquotienten auf Basis des seitenes der Bundesanstalt Statistik Österreich verlautbarten VPI 2015 oder des an seine Stelle tretenden Index gegenüber der verlautbarten Indexzahl für die Vorjahresperiode (§ 3 Abs 1 iVm § 4 Abs 4 EpiG-Berechnungsverordnung)</t>
  </si>
  <si>
    <t>Erwerbsbehinderung von 11 bis zu 30 Kalendertagen - Ermittlung des Fortschreibungsquotienten auf Basis eines Vorjahresvergleichs - Referenzzeitraum umfasst die letzten zwei vollen, der Erwerbsbehinderung vorangegangenen Kalendermonate (§ 3 Abs 1 iVm § 4 Abs 2 Z 2 EpiG-Berechnungsverordnung)</t>
  </si>
  <si>
    <t>Erwerbsbehinderung von bis zu 10 Kalendertagen - Ermittlung des Fortschreibungsquotienten auf Basis eines Vorjahresvergleichs - Referenzzeitraum umfasst den letzten vollen, der Erwerbsbehinderung vorangegangenen Kalendermonat (§ 3 Abs 1 iVm § 4 Abs 2 Z 1 EpiG-Berechnungsverordnung)</t>
  </si>
  <si>
    <t>Berechnungsformular Tabellenblatt "Anwendungsbereich iSd EpiG-Berechnungsverordnung"</t>
  </si>
  <si>
    <t xml:space="preserve"> -) Bitte wählen Sie den Ihren Umständen nach in Frage kommenden Anwendungsbereich im Sinne der EpiG-Berechnungsverordnung aus (Variante 1-8).</t>
  </si>
  <si>
    <t xml:space="preserve"> -) Seitens des Antragstellers sind ausschließlich die gelb markierten Bereiche/Zellen/Felder zu befüllen. Diese Informationen stellen die notwendige Datengrundlage dar, um den Entschädigungsanspruch auf Verdienstentgang im Sinne der EpiG-Berechnungsverordnung ermitteln zu können.</t>
  </si>
  <si>
    <t>Professionist im Sinne des § 6 Abs 2 EpiG-Berechnungsverordnung</t>
  </si>
  <si>
    <t xml:space="preserve"> -) Bitte geben Sie in der Pos. 8 den gemäß § 6 Abs 2 EpiG-Berechnungsverordnung zur Bestätigung der Richtigkeit konsultierten Steuerberater, Wirtschaftsprüfer oder Bilanzbuchhalter an. Für die vorgesehene Angabe genügt die Firmenbezeichnung des ausgewählten Professionisten. Bei Anwendung von Variante 8 kann diese Angabe entfallen.</t>
  </si>
  <si>
    <t xml:space="preserve"> -) Bitte bestimmen Sie den nach § 4 Abs 2 EpiG-Berechnungsverordnung maßgeblichen Referenzzeitraum für die Ermittlung des Fortschreibungsquotienten durch Auswahl der (des) vollen der Erwebsbehinderung vorangegangenen Kalendermonate (Kalendermonats). Verwenden Sie bitte hierfür die gelb markierten Dropdown-Felder (Pos. 17-18). </t>
  </si>
  <si>
    <t xml:space="preserve"> -) Ist der auf Basis Ihrer Datengrundlage ermittelte Fortschreibungsquotient (siehe Pos. 33) höher als 110 von Hundert und überschreitet der errechnete Verdienstentgang den Betrag von 10.000,- Euro, bitten wir Sie um ausführliche Begründung der Umstände und Tatsachen, die zur Erhöhung des Einkommens im Referenzzeitraum gegenüber dem entsprechenden Zeitraum des vorangegangenen Jahres, geführt haben. Bitte tragen Sie Ihre Erläuterungen in den hierfür vorgesehenen gelb markierten Bereich ein (Pos. 34).</t>
  </si>
  <si>
    <t xml:space="preserve"> -) Bitte fügen Sie diesem Antrag die gemäß § 6 Abs 4 EpiG-Berechnungsverordnung relevanten Unterlagen bei, auf Basis welcher die Höhe des ermittelten Fortschreibungsquotienten nachvollzogen werden kann. </t>
  </si>
  <si>
    <r>
      <t xml:space="preserve"> -) Hinsichtlich der korrekten Vorgehensweise bei der Befüllung des vorliegenden Berechnungsformulars finden Sie eine detaillierte Anleitung in der Unterlage "</t>
    </r>
    <r>
      <rPr>
        <i/>
        <sz val="26"/>
        <color rgb="FFFF0000"/>
        <rFont val="Calibri"/>
        <family val="2"/>
        <scheme val="minor"/>
      </rPr>
      <t>Beispiele zum Berechnungsformular im Sinne der EpiG-Berechnungsverordnung</t>
    </r>
    <r>
      <rPr>
        <i/>
        <sz val="26"/>
        <color theme="1"/>
        <rFont val="Calibri"/>
        <family val="2"/>
        <scheme val="minor"/>
      </rPr>
      <t>".</t>
    </r>
  </si>
  <si>
    <t>Berechnung im Sinne von § 3 Abs 1 iVm § 4 Abs 2 EpiG-Berechnungsverordnung</t>
  </si>
  <si>
    <t>Datengrundlage für die Ermittlung des Ist- und Zieleinkommens</t>
  </si>
  <si>
    <t>Berechnung im Sinne von § 3 Abs 1 iVm § 4 Abs 3 EpiG-Berechnungsverordnung</t>
  </si>
  <si>
    <t>Fortschreibungsquotient im Sinne des § 4 Abs 3 EpiG-Berechnungsverordnung</t>
  </si>
  <si>
    <t>Berechnung im Sinne von § 3 Abs 4 EpiG-Berechnungsverordnung</t>
  </si>
  <si>
    <r>
      <t xml:space="preserve"> -) Hinsichtlich der korrekten Vorgehensweise bei der Befüllung des vorliegenden Berechnungsformulars finden Sie eine detaillierte Anleitung in der Unterlage "</t>
    </r>
    <r>
      <rPr>
        <i/>
        <sz val="26"/>
        <color rgb="FFFF0000"/>
        <rFont val="Calibri"/>
        <family val="2"/>
        <scheme val="minor"/>
      </rPr>
      <t>Beispiele zum Berechnungsformular im Sinne der EpiG-Berechnungsverordnung"</t>
    </r>
    <r>
      <rPr>
        <i/>
        <sz val="26"/>
        <color theme="1"/>
        <rFont val="Calibri"/>
        <family val="2"/>
        <scheme val="minor"/>
      </rPr>
      <t>.</t>
    </r>
  </si>
  <si>
    <t>Den für die Bestimmung des Fortschreibungsquotienten im Sinne des § 4 Abs 4 EpiG-Berechnungsverordnung relevanten VPI können Sie auf der Website der Statistik Austria abrufen:</t>
  </si>
  <si>
    <t>Berechnung im Sinne von § 3 Abs 1 iVm § 4 Abs 4 EpiG-Berechnungsverordnung</t>
  </si>
  <si>
    <t xml:space="preserve"> -) Bitte tragen Sie den gemäß § 4 Abs 4 EpiG-Berechngungsverordnung vorgesehenen VPI für den Zeitraum der Erwerbsbehinderung in die hierfür vorgesehene gelb markierten Zelle ein (Pos. 17).</t>
  </si>
  <si>
    <t xml:space="preserve"> -) Bitte tragen Sie den gemäß § 4 Abs 4 EpiG-Berechngungsverordnung vorgesehenen VPI der Vorjahresperiode in die hierfür vorgesehene gelb markierte Zelle ein (Pos. 18). </t>
  </si>
  <si>
    <t xml:space="preserve"> -) Bitte beachten Sie, dass die Verwendung des in der "Pos. 19" ermittelten Fortschreibungsquotienten zur Ermittlung des vorläufigen Verdienstentgangs nur unter gewissen Umständen gemäß § 4 Abs 4 EpiG-Berechnungsverordnung möglich ist.</t>
  </si>
  <si>
    <t xml:space="preserve"> -) Bitte tragen Sie in den "Pos. 3-7" die aus Ihrer Datengrundlage bzw. Ihren Aufzeichnungen ableitbaren Bestandteile zur Ermittlung des EBITDA ein. Die Bestimmung der einzelnen Bestandteile des EBITDA hat im Sinne der in der Anlage A zur EpiG-Berechnungsverordnung vorgesehenen Berechnungslogik zu erfolgen. Das in der "Pos. 8" ermittelte Ergebnis entspricht dem Ist-Einkommen des von der Erwerbsbehinderung betroffenen Zeitraums.</t>
  </si>
  <si>
    <t xml:space="preserve"> -) Bitte tragen Sie den gemäß § 4 Abs 3 EpiG-Berechnungsverordnung ermittelten Fortschreibungsquotienten in der hierfür vorgesehenen gelb markierten Zelle ein (Pos. 17).</t>
  </si>
  <si>
    <t xml:space="preserve"> -) Bitte erläutern Sie ausführlich die Umstände und Tatsachen, die zu dem von Ihnen angegebenen Fortschreibungsquotienten im Sinne des § 4 Abs 3 EpiG-Berechnungsverordnung geführt haben, im hierfür vorgesehenen gelb markierten Bereich (Pos. 18).</t>
  </si>
  <si>
    <t xml:space="preserve"> -) Bitte fügen Sie diesem Antrag die für die Ermittlung des Fortschreibungsquotienten im Sinne des § 4 Abs 3 EpiG-Berechnungsverordnung relevanten Berechnungsunterlagen bei.</t>
  </si>
  <si>
    <t>Erwerbsbehinderung von 31 bis zu 60 Kalendertagen - Ermittlung des Fortschreibungsquotienten auf Basis eines Vorjahresvergleichs - Referenzzeitraum umfasst die vier letzten vollen, der Erwerbsbehinderung vorangegangenen Kalendermonate (§ 3 Abs 1 iVm § 4 Abs 2 Z 3 EpiG-Berechnungsverordnung)</t>
  </si>
  <si>
    <t xml:space="preserve"> -) Bitte fahren Sie mit der Befüllung des Tabellenblatts "Anwend. Variante 8" fort.</t>
  </si>
  <si>
    <t>voraussichtliches wirtschaftliches Einkommen im Sinne des § 3 Abs 4 EpiG-Berechungsverordnung</t>
  </si>
  <si>
    <t>Berechnungsformular Tabellenblatt "Anwend. Variante 8"</t>
  </si>
  <si>
    <t>Ausfüllhinweis Tabellenblatt "Anwend. Variante 8"</t>
  </si>
  <si>
    <t>Berechnung im Sinne von § 3 Abs 6 EpiG-Berechnungsverordnung</t>
  </si>
  <si>
    <t xml:space="preserve"> -) Bitte fügen Sie diesem Antrag die für die Ermittlung des Verdienstentgangs im Sinne des § 3 Abs 6 EpiG-Berechnungsverordnung relevanten Nachweise bei.</t>
  </si>
  <si>
    <t>Anzahl der von der Erwerbsbehinderung betroffenen Tage</t>
  </si>
  <si>
    <t>Vorläufiger Verdienstentgang gemäß Tabellenblatt "Anwend. Variante 8"</t>
  </si>
  <si>
    <t>Kleinunternehmer gemäß § 6 Abs 1 Z 27 UStG 1994</t>
  </si>
  <si>
    <t xml:space="preserve"> -) Bitte bestätigen Sie den für Sie in Frage kommenden Anwendungsbereich zur Ermittlung des Verdienstentgangs im Sinne der EpiG-Berechnungsverordnung durch das hierfür vorgesehene gelb markierte Dropdown-Feld (Pos. 1).</t>
  </si>
  <si>
    <r>
      <t xml:space="preserve"> -) Bitte geben Sie in den Pos. 9-11 die Höhe der Umsatzerlöse sowie des EBITDA für die letzten beiden dem Jahr der Erwerbsbehinderung vorangegangenen Wirtschaftsjahre an. Das Wirtschaftsjahr können Sie durch das hierfür vorgesehene gelb markierte Dropdown-Feld auswählen (Pos. 9). </t>
    </r>
    <r>
      <rPr>
        <i/>
        <sz val="16"/>
        <rFont val="Calibri"/>
        <family val="2"/>
        <scheme val="minor"/>
      </rPr>
      <t>Bei Anwendung von Variante 8 können diese Angaben entfallen.</t>
    </r>
  </si>
  <si>
    <t>Pauschalbetrag für jeden Tag der Erwerbsbehinderung gemäß § 3 Abs 6 EpiG-Berechnungsverordnung</t>
  </si>
  <si>
    <r>
      <t xml:space="preserve"> -)  Als Hilfestellung, um die korrekte Vorgehensweise bei der Befüllung des vorliegenden Berechnungsformulars im Sinne der EpiG-Berechnungsverordnung im Zusammenhang mit den verdienstentgangmindernd anzusetzenden Zuwendungen sicherzustellen, finden Sie eine detaillierte Anleitung in der Unterlage "</t>
    </r>
    <r>
      <rPr>
        <i/>
        <sz val="26"/>
        <color rgb="FFFF0000"/>
        <rFont val="Calibri"/>
        <family val="2"/>
        <scheme val="minor"/>
      </rPr>
      <t>Beispiele zum Berechnungsformular im Sinne der EpiG-Berechnungsverordnung</t>
    </r>
    <r>
      <rPr>
        <i/>
        <sz val="26"/>
        <color theme="1"/>
        <rFont val="Calibri"/>
        <family val="2"/>
        <scheme val="minor"/>
      </rPr>
      <t>".</t>
    </r>
  </si>
  <si>
    <t xml:space="preserve"> -) Bitte tragen Sie in den "Pos. 3-7" die aus Ihrer Datengrundlage bzw Ihren Aufzeichnungen ableitbaren Bestandteile zur Ermittlung des EBITDA ein. Die Bestimmung der einzelnen Bestandteile des EBITDA hat im Sinne der in der Anlage A zur EpiG-Berechnungsverordnung vorgesehenen Berechnungslogik zu erfolgen. Das in der "Pos. 8" ermittelte Ergebnis entspricht somit dem um außergewöhnliche bzw. nicht regelmäßige Erträge und Aufwendungen bereinigte Ist-Einkommen des von der Erwerbsbehinderung betroffenen Zeitraums.</t>
  </si>
  <si>
    <t xml:space="preserve"> -) Bitte tragen Sie das durch geeignete Unterlagen bescheinigte voraussichtliche wirtschaftliche Einkommen im Sinne des § 3 Abs 4 EpiG-Berechnungsverordnung in die hierfür vorgesehene gelb markierte Zelle ein (Pos. 9). </t>
  </si>
  <si>
    <t xml:space="preserve"> -) Bitte fügen Sie diesem Antrag die für die Ermittlung des voraussichtlichen wirtschaftlichen Einkommens im Sinne des § 3 Abs 4 EpiG-Berechnungsverordnung relevanten Berechnungsunterlagen bei.</t>
  </si>
  <si>
    <t>Berechnung im Sinne von § 3 Abs 3 EpiG-Berechnungsverordnung</t>
  </si>
  <si>
    <t xml:space="preserve"> -) Bitte tragen Sie in den "Pos. 11-15" die aus Ihrer Datengrundlage bzw. Ihren Aufzeichnungen ableitbaren Bestandteile zur Ermittlung des EBITDA ein. Die Bestimmung der einzelnen Bestandteile des EBITDA hat im Sinne der in der Anlage A zur EpiG-Berechnungsverordnung vorgesehenen Berechnungslogik zu erfolgen. Das in der "Pos. 16" ermittelte Ergebnis entspricht somit dem um außergewöhnliche bzw. nicht regelmäßige Erträge und Aufwendungen bereinigte Einkommen in jenem Zeitraum, der dem Zeitraum der Erwerbsbehinderung im vorangegangenen Kalenderjahr entspricht.</t>
  </si>
  <si>
    <t xml:space="preserve"> -) Bitte tragen Sie in den "Pos. 11-15" die aus Ihrer Datengrundlage bzw. Ihren Aufzeichnungen ableitbaren Bestandteile zur Ermittlung des EBITDA ein. Die Bestimmung der einzelnen Bestandteile des EBITDA hat im Sinne der in der Anlage A zur EpiG-Berechnungsverordnung vorgesehenen Berechnungslogik zu erfolgen. Das in der "Pos. 16" ermittelte Ergebnis  entspricht somit dem um außergewöhnliche bzw. nicht regelmäßige Erträge und Aufwendungen bereinigte Einkommen in jenem Zeitraum, der dem Zeitraum der Erwerbsbehinderung im vorangegangenen Kalenderjahr entspricht.</t>
  </si>
  <si>
    <t xml:space="preserve"> -) Bitte tragen Sie in den "Pos. 19-23" die aus Ihrer Datengrundlage bzw. Ihren Aufzeichnungen ableitbaren Bestandteile zur Ermittlung des EBITDA ein. Die Bestimmung der einzelnen Bestandteile des EBITDA hat im Sinne der in der Anlage A zur EpiG-Berechnungsverordnung vorgesehenen Berechnungslogik zu erfolgen. Das in der "Pos. 24" ermittelte Ergebnis entspricht somit dem um außergewöhnliche bzw. nicht regelmäßige Erträge und Aufwendungen bereinigte Einkommen des Referenzzeitraums.</t>
  </si>
  <si>
    <t xml:space="preserve"> -) Sämtliche mit der Abkürzung "Pos." gekennzeichneten Bereiche/Zellen/Felder besitzen eine eigenständige Referenzziffer. Die Zuordnung der Referenzziffern zu den einzelnen für die Ermittlung des Entschädigungsanspruchs notwendigen Informationen, kann unmittelbar aus dem Ausfüllhinweis des jeweiligen Tabellenblatts abgeleitet werden.</t>
  </si>
  <si>
    <t xml:space="preserve"> -) Bitte bestätigen Sie im vorgesehenen Kontrollkästchen mit "Ja" oder "Nein", ob Sie bereits für den der Erwerbsbehinderung unterliegenden Zeitraum AMS-Kurzarbeitsbeihilfe für Ihre Arbeitnehmerinnen und Arbeitnehmer beantragt haben (Pos. 12).</t>
  </si>
  <si>
    <t>Erwerbsbehinderung größer 61 Kalendertage - Ermittlung des Fortschreibungsquotienten auf Basis eines Vorjahresvergleichs - Referenzzeitraum entspricht einem angemessenen, nach vollen Kalendermonaten bestimmten Zeitraum, der jedoch nicht weniger als die vier letzten vollen, der Erwerbsbehinderung vorangegangenen Kalendermonate umfassen darf (§ 3 Abs 1 iVm § 4 Abs 2 Z 4 EpiG-Berechnungsverordnung)</t>
  </si>
  <si>
    <t>Angemessene Festsetzung des Fortschreibungsquotienten, wenn eine Ermittlung nach § 4 Abs 1 nicht möglich ist oder die Ermittlung nach § 4 Abs 1 nicht zu einer angemessenen Berechnung des fortgeschriebenen wirtschaftlichen Einkommens führt (§ 3 Abs 1 iVm § 4 Abs 3 EpiG-Berechnungsverordnung)</t>
  </si>
  <si>
    <t>Ermittlung des Verdienstentgangs für Kleinunternehmer gemäß § 6 Abs 1 Z 27 
des Umsatzsteuergesetzes 1994, BGBl. Nr. 663/1994 (§ 3 Abs 6 EpiG-Berechnungsverordnung)</t>
  </si>
  <si>
    <t xml:space="preserve"> -) Bitte tragen Sie in den "Pos. 27-31" die aus Ihrer Datengrundlage bzw. Ihren Aufzeichnungen ableitbaren Bestandteile zur Ermittlung des EBITDA ein. Die Bestimmung der einzelnen Bestandteile des EBITDA hat im Sinne der in der Anlage A zur EpiG-Berechnungsverordnung vorgesehenen Berechnungslogik zu erfolgen. Das in der "Pos. 32" ermittelte Ergebnis entspricht somit dem um außergewöhnliche bzw. nicht regelmäßige Erträge und Aufwendungen bereinigte Einkommen in jenem Zeitraum, der dem Referenzzeitraum im vorangegangenen Kalenderjahr entspricht.</t>
  </si>
  <si>
    <t>Fortschreibungsquotient im Sinne des § 4 Abs 4 EpiG-Berechnungsverordnung</t>
  </si>
  <si>
    <t xml:space="preserve"> -) Bitte tragen Sie in den "Pos. 11-15" die aus Ihrer Datengrundlage bzw. Ihren Aufzeichnungen ableitbaren Bestandteile zur Ermittlung des EBITDA ein. Die Bestimmung der einzelnen Bestandteile des EBITDA hat im Sinne der in der Anlage A zur EpiG-Berechnungsverordnung vorgesehenen Berechnungslogik zu erfolgen. Das in der "Pos. 16" ermittelte Ergebnis entspricht somit dem um außergewöhnliche bzw nicht regelmäßige Erträge und Aufwendungen bereinigten Einkommen in jenem Zeitraum, der dem Zeitraum der Erwerbsbehinderung im vorangegangenen Kalenderjahr entspricht.</t>
  </si>
  <si>
    <t xml:space="preserve"> -) Bitte bestimmen Sie das Kalendermonat, in welchem das Ersatzzieleinkommen im Sinne des § 2 Z 8 EpiG-Berechnungsverordnung erwirtschaftet wurde, durch Auswahl des hierfür vorgesehenen gelb markierten Dropdown-Feldes (Pos. 9).</t>
  </si>
  <si>
    <t xml:space="preserve"> -) Bitte tragen Sie in den "Pos. 10-14" die aus Ihrer Datengrundlage bzw. Ihren Aufzeichnungen ableitbaren Bestandteile zur Ermittlung des EBITDA ein. Die Bestimmung der einzelnen Bestandteile des EBITDA hat im Sinne der in der Anlage A zur EpiG-Berechnungsverordnung vorgesehenen Berechnungslogik zu erfolgen. Das in der "Pos. 15" ermittelte Ergebnis entspricht somit dem um außergewöhnliche bzw. nicht regelmäßige Erträge und Aufwendungen bereinigte Ersatzzieleinkommen im Sinne des § 2 Z 8 EpiG-Berechnungsverordnung.</t>
  </si>
  <si>
    <t>Ersatzzieleinkommen im Sinne des § 2 Z 8 EpiG-Berechnungsverordnung</t>
  </si>
  <si>
    <t xml:space="preserve"> -) Bitte tragen Sie in den "Pos. 3-7" die aus Ihrer Datengrundlage bzw. Ihren Aufzeichnungen ableitbaren Bestandteile zur Ermittlung des EBITDA ein. Die Bestimmung der einzelnen Bestandteile des EBITDA hat im Sinne der in der Anlage A zur EpiG-Berechnungsverordnung vorgesehenen Berechnungslogik zu erfolgen. Das in der "Pos. 8" ermittelte Ergebnis entspricht somit dem um außergewöhnliche bzw. nicht regelmäßige Erträge und Aufwendungen bereinigte Ist-Einkommen des von der Erwerbsbehinderung betroffenen Zeitraums.</t>
  </si>
  <si>
    <t xml:space="preserve"> -) Es ist die Anzahl der von der Erwerbsbehinderung betroffenen Kalendertage einzutragen, die Berechnung erfolgt anschließend mit dem Pauschalbetrag in Höhe von EUR 86,- gemäß § 3 Abs 6 EpiG-Berechnungsverordnung (Pos. 2).</t>
  </si>
  <si>
    <t xml:space="preserve"> -) Bitte tragen Sie in den gelb markierten Zellen sämtliche Zuwendungen ein, die im Sinne des § 5 EpiG-Berechnungsverordnung als verdienstentgangmindernd zu klassifizieren sind (Pos. 2-13). </t>
  </si>
  <si>
    <t xml:space="preserve"> -) Bitte beachten Sie, dass jene Zuwendungen, die für einen längeren Zeitraum als jenen der Erwerbsbehinderung beantragt oder gewährt wurden, gemäß § 5 EpiG-Berechnungsverordnung aliquot in die Ermittlung des Entschädigungsanspruchs einzubeziehen sind (Pos. 2-13).</t>
  </si>
  <si>
    <t xml:space="preserve"> -) Bitte führen Sie bei den unter den "Pos. 2-13" angeführten Zuwendungen die gemäß § 5 Z 2 EpiG-Berechnungsverordnung geforderte Differenzierung durch, ob es sich bereits um "gewährte" oder lediglich "beantragte" Zuwendungen handelt. Bestätigen Sie Ihre Auswahl durch die hierfür vorgesehenen gelb markierten Dropdown-Felder (Pos. 2-13).</t>
  </si>
  <si>
    <t xml:space="preserve"> -) Bitte tragen Sie die gemäß § 3 Abs 2 EpiG-Berechnungsverordnung angefallenen Steuerberater-, Wirtschaftsprüfer- oder Bilanzbuchhalterkosten in der hierfür vorgesehenen gelb markierten Zelle ein (Pos. 14). Stellen Sie hierbei bitte sicher, dass diese Kosten nicht bereits im Rahmen der Ermittlung des vorläufigen Verdienstentgangs und somit bei der Bestimmung des Ist-Einkommens berücksichtigt wurden (Pos. 1). Des Weiteren beachten Sie bitte, dass die absolute Obergrenze der anrechenbaren Kosten im Sinne des § 3 Abs 2 EpiG-Berechnungsverordnung EUR 1.000,- beträgt. Mangels erforderlicher Bestätigung durch einen Steuerberater, Wirtschaftsprüfer oder Bilanzbuchhalter bei Anwendung der Variante 8 (§ 6 Abs 2 EpiG-Berechnungsverordnung) ist die Berücksichtigung allfälliger Kosten im Sinne des § 3 Abs 2 EpiG-Berechnungsverordnung nicht möglich.</t>
  </si>
  <si>
    <t xml:space="preserve"> -) Vorbehaltlich der Tatsache, dass die im Sinne der EpiG-Berechnungsverordnung vorgesehene Berechnungslogik eingehalten wurde, entspricht die unter der "Pos. 15" ermittelte Summe dem Entschädigungsanspruch auf Verdienstentgang im Sinne des § 32 EpiG.</t>
  </si>
  <si>
    <t>Ermittlung des Verdienstentgangs nach Berücksichtigung der Zuwendungen
im Sinne des § 5 EpiG-Berechnungsverordnung</t>
  </si>
  <si>
    <t>Entschädigungsanspruch auf Verdienstentgang im Sinne des § 32 EpiG</t>
  </si>
  <si>
    <t>Planmäßig oder behördlich gemäß § 32 Abs 1 Z 1, 3 oder 5 EpiG verfügte Niederlegung des Betriebs (§ 3 Abs 5, § 4 Abs 1 EpiG-Berechnungsverordnung)</t>
  </si>
  <si>
    <t xml:space="preserve"> -) Bitte begründen Sie ausführlich die Umstände und Tatsachen, die zur Auswahl einer der unter den Varianten 4-8 aufgelisteten Anwendungsbereiche zur Ermittlung des Verdienstentgangs im Sinne der EpiG-Berechnungsverordnung geführt haben. Bitte tragen Sie Ihre Erläuterung in den hierfür vorgesehenen gelb markierten Bereich ein (Pos. 4).</t>
  </si>
  <si>
    <t>Fortschreibungsquotient im iSd § 4 Abs 1 iVm Abs 2</t>
  </si>
  <si>
    <t xml:space="preserve"> -) Bitte bestätigen Sie mit "Ja" dass Sie Kleinunternehmer gemäß § 6 Abs 1 Z 27 UStG 1994 sind, andernfalls ist diese Anwendungsvariante nicht zulässig. Verwenden Sie bitte das hierfür vorgesehene gelb markierte Dropdown-Feld (Pos. 1).</t>
  </si>
  <si>
    <t>Ausführliche Erläuterung der Zusammensetzung des gemäß § 4 Abs 3 EpG-Berechnungs-VO ermittelten Fortschreibungsquotienten und der Berechnung der einzelnen Position(en) in den Zeiträumen, die von einer planmäßigen oder behördlich gemäß § 32 Abs 1 Z 1, 3 oder 5 EpiG verfügten Niederlegung des Betriebs betroffen sind (falls zutreffend).</t>
  </si>
  <si>
    <t>-) Bitte geben Sie bekannt, ob eine planmäßig oder behördlich gemäß § 32 Abs 1 Z 1, 3 oder 5 EpiG verfügte Niederlegung des Betriebs iSd § 3 Abs 5, § 4 Abs 1 EpiG-Berechnungsverordnung erfolgt ist (Pos. 3). Bitte begründen Sie ausführlich die Umstände und Tatsachen, die zu einer solchen Niederlegung des Betriebs in den gegenständlichen Zeiträumen resultieren und in weiterer Folge bei der Berechnung des Verdienstentgangs herausgerechnet werden (Pos. 4). Hinsichtlich der korrekten Vorgehensweise finden Sie eine detaillierte Anleitung in der Unterlage "Beispiele zum Berechnungsformular im Sinne der EpiG-Berechnungsverordnung".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</si>
</sst>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mmmm\ yyyy"/>
    <numFmt numFmtId="167" formatCode="_-* #,##0.00\ _€_-;\-* #,##0.00\ _€_-;_-* &quot;-&quot;??\ _€_-;_-@_-"/>
  </numFmts>
  <fonts count="6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sz val="16"/>
      <color theme="1"/>
      <name val="Calibri"/>
      <family val="2"/>
      <scheme val="minor"/>
    </font>
    <font>
      <i/>
      <sz val="11"/>
      <color theme="4" tint="-0.499984740745262"/>
      <name val="Calibri"/>
      <family val="2"/>
      <scheme val="minor"/>
    </font>
    <font>
      <b/>
      <i/>
      <sz val="11"/>
      <color theme="9" tint="-0.499984740745262"/>
      <name val="Calibri"/>
      <family val="2"/>
      <scheme val="minor"/>
    </font>
    <font>
      <b/>
      <sz val="11"/>
      <color theme="4" tint="-0.499984740745262"/>
      <name val="Calibri"/>
      <family val="2"/>
      <scheme val="minor"/>
    </font>
    <font>
      <b/>
      <sz val="11"/>
      <color rgb="FFFF0000"/>
      <name val="Calibri"/>
      <family val="2"/>
      <scheme val="minor"/>
    </font>
    <font>
      <b/>
      <sz val="16"/>
      <color theme="1"/>
      <name val="Calibri"/>
      <family val="2"/>
      <scheme val="minor"/>
    </font>
    <font>
      <b/>
      <sz val="12"/>
      <color theme="1"/>
      <name val="Calibri"/>
      <family val="2"/>
      <scheme val="minor"/>
    </font>
    <font>
      <b/>
      <sz val="14"/>
      <color rgb="FFFF0000"/>
      <name val="Calibri"/>
      <family val="2"/>
      <scheme val="minor"/>
    </font>
    <font>
      <sz val="20"/>
      <color theme="1"/>
      <name val="Calibri"/>
      <family val="2"/>
      <scheme val="minor"/>
    </font>
    <font>
      <i/>
      <sz val="11"/>
      <color theme="1"/>
      <name val="Calibri"/>
      <family val="2"/>
      <scheme val="minor"/>
    </font>
    <font>
      <i/>
      <sz val="11"/>
      <color rgb="FFFF0000"/>
      <name val="Calibri"/>
      <family val="2"/>
      <scheme val="minor"/>
    </font>
    <font>
      <sz val="12"/>
      <color theme="1"/>
      <name val="Calibri"/>
      <family val="2"/>
      <scheme val="minor"/>
    </font>
    <font>
      <sz val="22"/>
      <color theme="1"/>
      <name val="Calibri"/>
      <family val="2"/>
      <scheme val="minor"/>
    </font>
    <font>
      <sz val="48"/>
      <color theme="1"/>
      <name val="Calibri"/>
      <family val="2"/>
      <scheme val="minor"/>
    </font>
    <font>
      <b/>
      <sz val="14"/>
      <color theme="1"/>
      <name val="Calibri"/>
      <family val="2"/>
      <scheme val="minor"/>
    </font>
    <font>
      <b/>
      <sz val="22"/>
      <color rgb="FFFF0000"/>
      <name val="Calibri"/>
      <family val="2"/>
      <scheme val="minor"/>
    </font>
    <font>
      <i/>
      <sz val="16"/>
      <color theme="1"/>
      <name val="Calibri"/>
      <family val="2"/>
      <scheme val="minor"/>
    </font>
    <font>
      <sz val="11"/>
      <color theme="0"/>
      <name val="Calibri"/>
      <family val="2"/>
      <scheme val="minor"/>
    </font>
    <font>
      <i/>
      <sz val="12"/>
      <color theme="1"/>
      <name val="Calibri"/>
      <family val="2"/>
      <scheme val="minor"/>
    </font>
    <font>
      <sz val="18"/>
      <color theme="1"/>
      <name val="Calibri"/>
      <family val="2"/>
      <scheme val="minor"/>
    </font>
    <font>
      <b/>
      <sz val="20"/>
      <color theme="1"/>
      <name val="Calibri"/>
      <family val="2"/>
      <scheme val="minor"/>
    </font>
    <font>
      <b/>
      <sz val="26"/>
      <color theme="1"/>
      <name val="Calibri"/>
      <family val="2"/>
      <scheme val="minor"/>
    </font>
    <font>
      <sz val="24"/>
      <color theme="1"/>
      <name val="Calibri"/>
      <family val="2"/>
      <scheme val="minor"/>
    </font>
    <font>
      <b/>
      <sz val="20"/>
      <color rgb="FFFF0000"/>
      <name val="Calibri"/>
      <family val="2"/>
      <scheme val="minor"/>
    </font>
    <font>
      <b/>
      <i/>
      <sz val="22"/>
      <color theme="1"/>
      <name val="Calibri"/>
      <family val="2"/>
      <scheme val="minor"/>
    </font>
    <font>
      <b/>
      <sz val="36"/>
      <name val="Calibri"/>
      <family val="2"/>
      <scheme val="minor"/>
    </font>
    <font>
      <b/>
      <sz val="36"/>
      <color theme="1"/>
      <name val="Calibri"/>
      <family val="2"/>
      <scheme val="minor"/>
    </font>
    <font>
      <i/>
      <sz val="20"/>
      <color theme="4" tint="-0.499984740745262"/>
      <name val="Calibri"/>
      <family val="2"/>
      <scheme val="minor"/>
    </font>
    <font>
      <b/>
      <i/>
      <sz val="20"/>
      <color theme="4" tint="-0.249977111117893"/>
      <name val="Calibri"/>
      <family val="2"/>
      <scheme val="minor"/>
    </font>
    <font>
      <b/>
      <i/>
      <sz val="20"/>
      <color theme="9" tint="-0.499984740745262"/>
      <name val="Calibri"/>
      <family val="2"/>
      <scheme val="minor"/>
    </font>
    <font>
      <sz val="20"/>
      <color rgb="FFFF0000"/>
      <name val="Calibri"/>
      <family val="2"/>
      <scheme val="minor"/>
    </font>
    <font>
      <i/>
      <sz val="26"/>
      <color theme="1"/>
      <name val="Calibri"/>
      <family val="2"/>
      <scheme val="minor"/>
    </font>
    <font>
      <b/>
      <i/>
      <sz val="48"/>
      <color theme="1"/>
      <name val="Calibri"/>
      <family val="2"/>
      <scheme val="minor"/>
    </font>
    <font>
      <b/>
      <sz val="36"/>
      <color rgb="FFFF0000"/>
      <name val="Calibri"/>
      <family val="2"/>
      <scheme val="minor"/>
    </font>
    <font>
      <i/>
      <sz val="36"/>
      <color theme="1"/>
      <name val="Calibri"/>
      <family val="2"/>
      <scheme val="minor"/>
    </font>
    <font>
      <b/>
      <sz val="25"/>
      <color rgb="FFFF0000"/>
      <name val="Calibri"/>
      <family val="2"/>
      <scheme val="minor"/>
    </font>
    <font>
      <i/>
      <vertAlign val="superscript"/>
      <sz val="16"/>
      <color theme="1"/>
      <name val="Calibri"/>
      <family val="2"/>
      <scheme val="minor"/>
    </font>
    <font>
      <i/>
      <sz val="24"/>
      <color theme="1"/>
      <name val="Calibri"/>
      <family val="2"/>
      <scheme val="minor"/>
    </font>
    <font>
      <b/>
      <sz val="18"/>
      <color theme="1"/>
      <name val="Calibri"/>
      <family val="2"/>
      <scheme val="minor"/>
    </font>
    <font>
      <b/>
      <i/>
      <sz val="16"/>
      <color rgb="FFFF0000"/>
      <name val="Calibri"/>
      <family val="2"/>
      <scheme val="minor"/>
    </font>
    <font>
      <b/>
      <i/>
      <sz val="20"/>
      <color rgb="FFFF0000"/>
      <name val="Calibri"/>
      <family val="2"/>
      <scheme val="minor"/>
    </font>
    <font>
      <b/>
      <i/>
      <sz val="36"/>
      <color rgb="FFFF0000"/>
      <name val="Calibri"/>
      <family val="2"/>
      <scheme val="minor"/>
    </font>
    <font>
      <b/>
      <sz val="16"/>
      <color rgb="FFFF0000"/>
      <name val="Calibri"/>
      <family val="2"/>
      <scheme val="minor"/>
    </font>
    <font>
      <sz val="8"/>
      <name val="Calibri"/>
      <family val="2"/>
      <scheme val="minor"/>
    </font>
    <font>
      <sz val="26"/>
      <color theme="1"/>
      <name val="Calibri"/>
      <family val="2"/>
      <scheme val="minor"/>
    </font>
    <font>
      <i/>
      <sz val="12"/>
      <color theme="0"/>
      <name val="Calibri"/>
      <family val="2"/>
      <scheme val="minor"/>
    </font>
    <font>
      <u/>
      <sz val="11"/>
      <color theme="10"/>
      <name val="Calibri"/>
      <family val="2"/>
      <scheme val="minor"/>
    </font>
    <font>
      <b/>
      <sz val="28"/>
      <color theme="1"/>
      <name val="Calibri"/>
      <family val="2"/>
      <scheme val="minor"/>
    </font>
    <font>
      <b/>
      <sz val="18"/>
      <color rgb="FFFF0000"/>
      <name val="Calibri"/>
      <family val="2"/>
      <scheme val="minor"/>
    </font>
    <font>
      <i/>
      <sz val="26"/>
      <color rgb="FFFF0000"/>
      <name val="Calibri"/>
      <family val="2"/>
      <scheme val="minor"/>
    </font>
    <font>
      <sz val="1"/>
      <color theme="0"/>
      <name val="Calibri"/>
      <family val="2"/>
      <scheme val="minor"/>
    </font>
    <font>
      <b/>
      <sz val="24"/>
      <color theme="1"/>
      <name val="Calibri"/>
      <family val="2"/>
      <scheme val="minor"/>
    </font>
    <font>
      <b/>
      <sz val="22"/>
      <color theme="1"/>
      <name val="Calibri"/>
      <family val="2"/>
      <scheme val="minor"/>
    </font>
    <font>
      <sz val="19"/>
      <color theme="1"/>
      <name val="Calibri"/>
      <family val="2"/>
      <scheme val="minor"/>
    </font>
    <font>
      <b/>
      <sz val="19"/>
      <color theme="1"/>
      <name val="Calibri"/>
      <family val="2"/>
      <scheme val="minor"/>
    </font>
    <font>
      <u/>
      <sz val="19"/>
      <color theme="10"/>
      <name val="Calibri"/>
      <family val="2"/>
      <scheme val="minor"/>
    </font>
    <font>
      <b/>
      <sz val="28"/>
      <color rgb="FFFF0000"/>
      <name val="Calibri"/>
      <family val="2"/>
      <scheme val="minor"/>
    </font>
    <font>
      <b/>
      <sz val="20"/>
      <name val="Calibri"/>
      <family val="2"/>
      <scheme val="minor"/>
    </font>
    <font>
      <i/>
      <sz val="16"/>
      <name val="Calibri"/>
      <family val="2"/>
      <scheme val="minor"/>
    </font>
    <font>
      <sz val="2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1" fillId="0" borderId="0" applyNumberFormat="0" applyFill="0" applyBorder="0" applyAlignment="0" applyProtection="0"/>
  </cellStyleXfs>
  <cellXfs count="508">
    <xf numFmtId="0" fontId="0" fillId="0" borderId="0" xfId="0"/>
    <xf numFmtId="0" fontId="0" fillId="5" borderId="0" xfId="0" applyFill="1"/>
    <xf numFmtId="0" fontId="0" fillId="5" borderId="0" xfId="0" applyFill="1" applyBorder="1"/>
    <xf numFmtId="0" fontId="0" fillId="6" borderId="5" xfId="0" applyFill="1" applyBorder="1"/>
    <xf numFmtId="0" fontId="0" fillId="6" borderId="6" xfId="0" applyFill="1" applyBorder="1"/>
    <xf numFmtId="0" fontId="0" fillId="6" borderId="7" xfId="0" applyFill="1" applyBorder="1"/>
    <xf numFmtId="0" fontId="0" fillId="6" borderId="0" xfId="0" applyFill="1" applyBorder="1"/>
    <xf numFmtId="0" fontId="0" fillId="6" borderId="8" xfId="0" applyFill="1" applyBorder="1"/>
    <xf numFmtId="0" fontId="0" fillId="6" borderId="9" xfId="0" applyFill="1" applyBorder="1"/>
    <xf numFmtId="0" fontId="0" fillId="6" borderId="10" xfId="0" applyFill="1" applyBorder="1"/>
    <xf numFmtId="0" fontId="0" fillId="6" borderId="11" xfId="0" applyFill="1" applyBorder="1"/>
    <xf numFmtId="0" fontId="0" fillId="6" borderId="4" xfId="0" applyFill="1" applyBorder="1"/>
    <xf numFmtId="0" fontId="0" fillId="4" borderId="5" xfId="0" applyFill="1" applyBorder="1"/>
    <xf numFmtId="0" fontId="0" fillId="4" borderId="6" xfId="0" applyFill="1" applyBorder="1"/>
    <xf numFmtId="0" fontId="15" fillId="5" borderId="0" xfId="0" applyFont="1" applyFill="1" applyAlignment="1">
      <alignment vertical="top" wrapText="1"/>
    </xf>
    <xf numFmtId="0" fontId="9" fillId="5" borderId="0" xfId="0" applyFont="1" applyFill="1"/>
    <xf numFmtId="0" fontId="4" fillId="5" borderId="0" xfId="0" applyFont="1" applyFill="1" applyBorder="1" applyAlignment="1">
      <alignment horizontal="left" vertical="top" wrapText="1"/>
    </xf>
    <xf numFmtId="0" fontId="5" fillId="4" borderId="5" xfId="0" applyFont="1" applyFill="1" applyBorder="1"/>
    <xf numFmtId="0" fontId="15" fillId="6" borderId="0" xfId="0" applyFont="1" applyFill="1" applyBorder="1" applyAlignment="1">
      <alignment vertical="top" wrapText="1"/>
    </xf>
    <xf numFmtId="0" fontId="15" fillId="6" borderId="10" xfId="0" applyFont="1" applyFill="1" applyBorder="1" applyAlignment="1">
      <alignment vertical="top" wrapText="1"/>
    </xf>
    <xf numFmtId="0" fontId="15" fillId="6" borderId="8" xfId="0" applyFont="1" applyFill="1" applyBorder="1" applyAlignment="1">
      <alignment vertical="top" wrapText="1"/>
    </xf>
    <xf numFmtId="0" fontId="15" fillId="6" borderId="11" xfId="0" applyFont="1" applyFill="1" applyBorder="1" applyAlignment="1">
      <alignment vertical="top" wrapText="1"/>
    </xf>
    <xf numFmtId="0" fontId="19" fillId="6" borderId="0" xfId="0" applyFont="1" applyFill="1" applyBorder="1" applyAlignment="1">
      <alignment horizontal="left" vertical="center" wrapText="1"/>
    </xf>
    <xf numFmtId="0" fontId="29" fillId="4" borderId="5" xfId="0" applyFont="1" applyFill="1" applyBorder="1" applyAlignment="1">
      <alignment vertical="center" wrapText="1"/>
    </xf>
    <xf numFmtId="0" fontId="13" fillId="6" borderId="2" xfId="0" applyFont="1" applyFill="1" applyBorder="1"/>
    <xf numFmtId="0" fontId="33" fillId="6" borderId="2" xfId="0" applyFont="1" applyFill="1" applyBorder="1"/>
    <xf numFmtId="0" fontId="25" fillId="6" borderId="0" xfId="0" applyFont="1" applyFill="1" applyBorder="1" applyAlignment="1"/>
    <xf numFmtId="0" fontId="13" fillId="6" borderId="0" xfId="0" applyFont="1" applyFill="1" applyBorder="1"/>
    <xf numFmtId="43" fontId="13" fillId="6" borderId="0" xfId="1" applyFont="1" applyFill="1" applyBorder="1"/>
    <xf numFmtId="0" fontId="5" fillId="6" borderId="0" xfId="0" applyFont="1" applyFill="1" applyBorder="1"/>
    <xf numFmtId="43" fontId="0" fillId="6" borderId="0" xfId="1" applyFont="1" applyFill="1" applyBorder="1"/>
    <xf numFmtId="0" fontId="35" fillId="6" borderId="2" xfId="0" applyFont="1" applyFill="1" applyBorder="1"/>
    <xf numFmtId="43" fontId="25" fillId="6" borderId="2" xfId="1" applyFont="1" applyFill="1" applyBorder="1"/>
    <xf numFmtId="43" fontId="13" fillId="6" borderId="0" xfId="0" applyNumberFormat="1" applyFont="1" applyFill="1" applyBorder="1"/>
    <xf numFmtId="0" fontId="36" fillId="4" borderId="16" xfId="0" applyFont="1" applyFill="1" applyBorder="1" applyAlignment="1">
      <alignment horizontal="right" vertical="center"/>
    </xf>
    <xf numFmtId="0" fontId="36" fillId="4" borderId="31" xfId="0" applyFont="1" applyFill="1" applyBorder="1" applyAlignment="1">
      <alignment horizontal="right"/>
    </xf>
    <xf numFmtId="0" fontId="25" fillId="6" borderId="0" xfId="0" applyFont="1" applyFill="1" applyBorder="1" applyAlignment="1">
      <alignment horizontal="left"/>
    </xf>
    <xf numFmtId="0" fontId="33" fillId="6" borderId="0" xfId="0" applyFont="1" applyFill="1" applyBorder="1"/>
    <xf numFmtId="0" fontId="34" fillId="6" borderId="0" xfId="0" applyFont="1" applyFill="1" applyBorder="1"/>
    <xf numFmtId="43" fontId="25" fillId="3" borderId="0" xfId="1" applyFont="1" applyFill="1" applyBorder="1"/>
    <xf numFmtId="0" fontId="36" fillId="4" borderId="16" xfId="0" applyFont="1" applyFill="1" applyBorder="1" applyAlignment="1">
      <alignment horizontal="right"/>
    </xf>
    <xf numFmtId="43" fontId="25" fillId="6" borderId="0" xfId="1" applyFont="1" applyFill="1" applyBorder="1"/>
    <xf numFmtId="0" fontId="13" fillId="6" borderId="7" xfId="0" applyFont="1" applyFill="1" applyBorder="1"/>
    <xf numFmtId="0" fontId="22" fillId="5" borderId="0" xfId="0" applyFont="1" applyFill="1"/>
    <xf numFmtId="43" fontId="0" fillId="5" borderId="0" xfId="0" applyNumberFormat="1" applyFill="1" applyBorder="1"/>
    <xf numFmtId="17" fontId="22" fillId="5" borderId="0" xfId="0" applyNumberFormat="1" applyFont="1" applyFill="1"/>
    <xf numFmtId="0" fontId="25" fillId="6" borderId="15" xfId="0" applyFont="1" applyFill="1" applyBorder="1"/>
    <xf numFmtId="0" fontId="13" fillId="6" borderId="15" xfId="0" applyFont="1" applyFill="1" applyBorder="1"/>
    <xf numFmtId="43" fontId="13" fillId="6" borderId="15" xfId="0" applyNumberFormat="1" applyFont="1" applyFill="1" applyBorder="1"/>
    <xf numFmtId="165" fontId="25" fillId="6" borderId="0" xfId="1" applyNumberFormat="1" applyFont="1" applyFill="1" applyBorder="1" applyAlignment="1">
      <alignment horizontal="center"/>
    </xf>
    <xf numFmtId="43" fontId="9" fillId="6" borderId="0" xfId="1" applyFont="1" applyFill="1" applyBorder="1"/>
    <xf numFmtId="43" fontId="3" fillId="6" borderId="0" xfId="0" applyNumberFormat="1" applyFont="1" applyFill="1" applyBorder="1"/>
    <xf numFmtId="0" fontId="2" fillId="5" borderId="0" xfId="0" applyFont="1" applyFill="1"/>
    <xf numFmtId="0" fontId="13" fillId="6" borderId="0" xfId="0" applyFont="1" applyFill="1" applyBorder="1" applyAlignment="1">
      <alignment horizontal="left"/>
    </xf>
    <xf numFmtId="165" fontId="0" fillId="5" borderId="0" xfId="0" applyNumberFormat="1" applyFill="1"/>
    <xf numFmtId="43" fontId="3" fillId="6" borderId="0" xfId="1" applyFont="1" applyFill="1" applyBorder="1"/>
    <xf numFmtId="43" fontId="6" fillId="6" borderId="0" xfId="1" applyFont="1" applyFill="1" applyBorder="1"/>
    <xf numFmtId="10" fontId="0" fillId="6" borderId="0" xfId="2" applyNumberFormat="1" applyFont="1" applyFill="1" applyBorder="1"/>
    <xf numFmtId="0" fontId="10" fillId="6" borderId="0" xfId="0" applyFont="1" applyFill="1" applyBorder="1" applyAlignment="1"/>
    <xf numFmtId="0" fontId="7" fillId="6" borderId="0" xfId="0" applyFont="1" applyFill="1" applyBorder="1"/>
    <xf numFmtId="0" fontId="0" fillId="4" borderId="31" xfId="0" applyFill="1" applyBorder="1"/>
    <xf numFmtId="0" fontId="12" fillId="6" borderId="0" xfId="0" applyFont="1" applyFill="1" applyBorder="1"/>
    <xf numFmtId="0" fontId="30" fillId="6" borderId="0" xfId="0" applyFont="1" applyFill="1" applyBorder="1" applyAlignment="1">
      <alignment vertical="center"/>
    </xf>
    <xf numFmtId="0" fontId="30" fillId="6" borderId="8" xfId="0" applyFont="1" applyFill="1" applyBorder="1" applyAlignment="1">
      <alignment vertical="center"/>
    </xf>
    <xf numFmtId="0" fontId="30" fillId="5" borderId="0" xfId="0" applyFont="1" applyFill="1" applyBorder="1" applyAlignment="1">
      <alignment vertical="center"/>
    </xf>
    <xf numFmtId="0" fontId="30" fillId="5" borderId="0" xfId="0" applyFont="1" applyFill="1" applyBorder="1" applyAlignment="1">
      <alignment horizontal="center" vertical="center"/>
    </xf>
    <xf numFmtId="10" fontId="0" fillId="5" borderId="0" xfId="2" applyNumberFormat="1" applyFont="1" applyFill="1" applyBorder="1"/>
    <xf numFmtId="10" fontId="0" fillId="6" borderId="10" xfId="2" applyNumberFormat="1" applyFont="1" applyFill="1" applyBorder="1"/>
    <xf numFmtId="0" fontId="16" fillId="6" borderId="0" xfId="0" applyFont="1" applyFill="1" applyBorder="1"/>
    <xf numFmtId="0" fontId="42" fillId="4" borderId="10" xfId="0" applyFont="1" applyFill="1" applyBorder="1" applyAlignment="1">
      <alignment horizontal="left" vertical="top" wrapText="1"/>
    </xf>
    <xf numFmtId="0" fontId="42" fillId="4" borderId="11" xfId="0" applyFont="1" applyFill="1" applyBorder="1" applyAlignment="1">
      <alignment horizontal="left" vertical="top" wrapText="1"/>
    </xf>
    <xf numFmtId="0" fontId="42" fillId="4" borderId="0" xfId="0" applyFont="1" applyFill="1" applyBorder="1" applyAlignment="1">
      <alignment horizontal="left" vertical="center" wrapText="1"/>
    </xf>
    <xf numFmtId="0" fontId="42" fillId="4" borderId="8" xfId="0" applyFont="1" applyFill="1" applyBorder="1" applyAlignment="1">
      <alignment horizontal="left" vertical="center" wrapText="1"/>
    </xf>
    <xf numFmtId="0" fontId="42" fillId="4" borderId="7" xfId="0" applyFont="1" applyFill="1" applyBorder="1" applyAlignment="1">
      <alignment horizontal="left" vertical="center" wrapText="1"/>
    </xf>
    <xf numFmtId="0" fontId="42" fillId="4" borderId="9" xfId="0" applyFont="1" applyFill="1" applyBorder="1" applyAlignment="1">
      <alignment horizontal="left" vertical="top" wrapText="1"/>
    </xf>
    <xf numFmtId="0" fontId="37" fillId="4" borderId="4" xfId="0" applyFont="1" applyFill="1" applyBorder="1" applyAlignment="1">
      <alignment vertical="center" wrapText="1"/>
    </xf>
    <xf numFmtId="0" fontId="36" fillId="5" borderId="0" xfId="0" applyFont="1" applyFill="1" applyBorder="1" applyAlignment="1">
      <alignment vertical="top" wrapText="1"/>
    </xf>
    <xf numFmtId="0" fontId="37" fillId="4" borderId="5" xfId="0" applyFont="1" applyFill="1" applyBorder="1" applyAlignment="1">
      <alignment vertical="center" wrapText="1"/>
    </xf>
    <xf numFmtId="0" fontId="31" fillId="5" borderId="0" xfId="0" applyFont="1" applyFill="1"/>
    <xf numFmtId="0" fontId="22" fillId="5" borderId="0" xfId="0" applyFont="1" applyFill="1" applyBorder="1"/>
    <xf numFmtId="0" fontId="36" fillId="5" borderId="0" xfId="0" applyFont="1" applyFill="1" applyBorder="1" applyAlignment="1">
      <alignment horizontal="left" vertical="top" wrapText="1"/>
    </xf>
    <xf numFmtId="43" fontId="25" fillId="6" borderId="0" xfId="0" applyNumberFormat="1" applyFont="1" applyFill="1" applyBorder="1"/>
    <xf numFmtId="0" fontId="0" fillId="5" borderId="0" xfId="0" applyFill="1" applyBorder="1" applyAlignment="1">
      <alignment horizontal="center" vertical="center" wrapText="1"/>
    </xf>
    <xf numFmtId="0" fontId="19" fillId="5" borderId="0" xfId="0" applyFont="1" applyFill="1" applyBorder="1" applyAlignment="1">
      <alignment vertical="top" wrapText="1"/>
    </xf>
    <xf numFmtId="0" fontId="36" fillId="4" borderId="1" xfId="0" applyFont="1" applyFill="1" applyBorder="1" applyAlignment="1">
      <alignment vertical="center"/>
    </xf>
    <xf numFmtId="0" fontId="36" fillId="4" borderId="1" xfId="0" applyFont="1" applyFill="1" applyBorder="1" applyAlignment="1">
      <alignment horizontal="right" vertical="center"/>
    </xf>
    <xf numFmtId="0" fontId="36" fillId="4" borderId="1" xfId="0" applyFont="1" applyFill="1" applyBorder="1" applyAlignment="1">
      <alignment horizontal="right"/>
    </xf>
    <xf numFmtId="0" fontId="0" fillId="4" borderId="1" xfId="0" applyFill="1" applyBorder="1"/>
    <xf numFmtId="0" fontId="36" fillId="4" borderId="29" xfId="0" applyFont="1" applyFill="1" applyBorder="1" applyAlignment="1">
      <alignment horizontal="right"/>
    </xf>
    <xf numFmtId="0" fontId="0" fillId="4" borderId="22" xfId="0" applyFill="1" applyBorder="1"/>
    <xf numFmtId="0" fontId="0" fillId="4" borderId="29" xfId="0" applyFill="1" applyBorder="1"/>
    <xf numFmtId="0" fontId="0" fillId="4" borderId="4" xfId="0" applyFill="1" applyBorder="1"/>
    <xf numFmtId="43" fontId="22" fillId="5" borderId="0" xfId="0" applyNumberFormat="1" applyFont="1" applyFill="1"/>
    <xf numFmtId="43" fontId="13" fillId="6" borderId="3" xfId="0" applyNumberFormat="1" applyFont="1" applyFill="1" applyBorder="1"/>
    <xf numFmtId="0" fontId="4" fillId="6" borderId="0" xfId="0" applyFont="1" applyFill="1" applyBorder="1" applyAlignment="1">
      <alignment vertical="center"/>
    </xf>
    <xf numFmtId="0" fontId="4" fillId="6" borderId="0" xfId="0" applyFont="1" applyFill="1" applyBorder="1" applyAlignment="1">
      <alignment horizontal="center" vertical="center"/>
    </xf>
    <xf numFmtId="0" fontId="13" fillId="6" borderId="0" xfId="0" applyFont="1" applyFill="1" applyBorder="1" applyAlignment="1">
      <alignment horizontal="left" vertical="center"/>
    </xf>
    <xf numFmtId="0" fontId="0" fillId="6" borderId="0" xfId="0" applyFont="1" applyFill="1" applyBorder="1" applyAlignment="1">
      <alignment horizontal="left" vertical="center"/>
    </xf>
    <xf numFmtId="0" fontId="0" fillId="6" borderId="0" xfId="0" applyFill="1" applyBorder="1" applyAlignment="1">
      <alignment horizontal="left" vertical="top"/>
    </xf>
    <xf numFmtId="0" fontId="49" fillId="5" borderId="0" xfId="0" applyFont="1" applyFill="1" applyBorder="1" applyAlignment="1"/>
    <xf numFmtId="167" fontId="0" fillId="6" borderId="0" xfId="0" applyNumberFormat="1" applyFill="1" applyBorder="1"/>
    <xf numFmtId="0" fontId="36" fillId="6" borderId="7" xfId="0" applyFont="1" applyFill="1" applyBorder="1" applyAlignment="1">
      <alignment horizontal="right"/>
    </xf>
    <xf numFmtId="43" fontId="2" fillId="5" borderId="0" xfId="0" applyNumberFormat="1" applyFont="1" applyFill="1"/>
    <xf numFmtId="166" fontId="25" fillId="6" borderId="0" xfId="1" applyNumberFormat="1" applyFont="1" applyFill="1" applyBorder="1" applyAlignment="1">
      <alignment horizontal="center"/>
    </xf>
    <xf numFmtId="0" fontId="25" fillId="7" borderId="34" xfId="0" applyFont="1" applyFill="1" applyBorder="1" applyAlignment="1">
      <alignment horizontal="center"/>
    </xf>
    <xf numFmtId="0" fontId="25" fillId="6" borderId="0" xfId="1" applyNumberFormat="1" applyFont="1" applyFill="1" applyBorder="1" applyAlignment="1">
      <alignment horizontal="center"/>
    </xf>
    <xf numFmtId="0" fontId="2" fillId="5" borderId="0" xfId="0" applyFont="1" applyFill="1" applyBorder="1"/>
    <xf numFmtId="0" fontId="13" fillId="6" borderId="24" xfId="0" applyFont="1" applyFill="1" applyBorder="1"/>
    <xf numFmtId="0" fontId="35" fillId="6" borderId="24" xfId="0" applyFont="1" applyFill="1" applyBorder="1"/>
    <xf numFmtId="0" fontId="25" fillId="6" borderId="19" xfId="0" applyFont="1" applyFill="1" applyBorder="1" applyAlignment="1">
      <alignment horizontal="left"/>
    </xf>
    <xf numFmtId="0" fontId="13" fillId="6" borderId="20" xfId="0" applyFont="1" applyFill="1" applyBorder="1"/>
    <xf numFmtId="43" fontId="13" fillId="6" borderId="0" xfId="1" applyNumberFormat="1" applyFont="1" applyFill="1" applyBorder="1"/>
    <xf numFmtId="165" fontId="22" fillId="5" borderId="0" xfId="0" applyNumberFormat="1" applyFont="1" applyFill="1"/>
    <xf numFmtId="43" fontId="2" fillId="5" borderId="0" xfId="0" applyNumberFormat="1" applyFont="1" applyFill="1" applyBorder="1"/>
    <xf numFmtId="0" fontId="12" fillId="5" borderId="0" xfId="0" applyFont="1" applyFill="1" applyBorder="1" applyAlignment="1">
      <alignment vertical="top" wrapText="1"/>
    </xf>
    <xf numFmtId="0" fontId="2" fillId="5" borderId="0" xfId="0" applyFont="1" applyFill="1" applyBorder="1" applyAlignment="1">
      <alignment horizontal="left" wrapText="1"/>
    </xf>
    <xf numFmtId="0" fontId="36" fillId="4" borderId="30" xfId="0" applyFont="1" applyFill="1" applyBorder="1" applyAlignment="1">
      <alignment horizontal="right" vertical="center"/>
    </xf>
    <xf numFmtId="0" fontId="36" fillId="4" borderId="35" xfId="0" applyFont="1" applyFill="1" applyBorder="1" applyAlignment="1">
      <alignment horizontal="right" vertical="center"/>
    </xf>
    <xf numFmtId="2" fontId="0" fillId="5" borderId="0" xfId="0" applyNumberFormat="1" applyFill="1" applyBorder="1"/>
    <xf numFmtId="0" fontId="0" fillId="5" borderId="0" xfId="0" applyFill="1" applyAlignment="1">
      <alignment wrapText="1"/>
    </xf>
    <xf numFmtId="0" fontId="2" fillId="5" borderId="0" xfId="0" applyFont="1" applyFill="1" applyAlignment="1">
      <alignment wrapText="1"/>
    </xf>
    <xf numFmtId="0" fontId="0" fillId="6" borderId="4" xfId="0" applyFill="1" applyBorder="1" applyAlignment="1">
      <alignment wrapText="1"/>
    </xf>
    <xf numFmtId="0" fontId="0" fillId="6" borderId="5" xfId="0" applyFill="1" applyBorder="1" applyAlignment="1">
      <alignment wrapText="1"/>
    </xf>
    <xf numFmtId="0" fontId="26" fillId="6" borderId="5" xfId="0" applyFont="1" applyFill="1" applyBorder="1" applyAlignment="1">
      <alignment wrapText="1"/>
    </xf>
    <xf numFmtId="0" fontId="0" fillId="6" borderId="6" xfId="0" applyFill="1" applyBorder="1" applyAlignment="1">
      <alignment wrapText="1"/>
    </xf>
    <xf numFmtId="0" fontId="0" fillId="6" borderId="7" xfId="0" applyFill="1" applyBorder="1" applyAlignment="1">
      <alignment wrapText="1"/>
    </xf>
    <xf numFmtId="0" fontId="0" fillId="6" borderId="0" xfId="0" applyFill="1" applyBorder="1" applyAlignment="1">
      <alignment wrapText="1"/>
    </xf>
    <xf numFmtId="0" fontId="0" fillId="6" borderId="8" xfId="0" applyFill="1" applyBorder="1" applyAlignment="1">
      <alignment wrapText="1"/>
    </xf>
    <xf numFmtId="0" fontId="39" fillId="7" borderId="1" xfId="0" applyFont="1" applyFill="1" applyBorder="1" applyAlignment="1">
      <alignment horizontal="center" wrapText="1"/>
    </xf>
    <xf numFmtId="0" fontId="19" fillId="5" borderId="0" xfId="0" applyFont="1" applyFill="1" applyBorder="1" applyAlignment="1">
      <alignment horizontal="center" wrapText="1"/>
    </xf>
    <xf numFmtId="0" fontId="39" fillId="7" borderId="1" xfId="0" applyFont="1" applyFill="1" applyBorder="1" applyAlignment="1">
      <alignment horizontal="center" vertical="center" wrapText="1"/>
    </xf>
    <xf numFmtId="0" fontId="17" fillId="5" borderId="0" xfId="0" applyFont="1" applyFill="1" applyBorder="1" applyAlignment="1">
      <alignment horizontal="center" vertical="top" wrapText="1"/>
    </xf>
    <xf numFmtId="14" fontId="0" fillId="5" borderId="0" xfId="0" applyNumberFormat="1" applyFill="1" applyAlignment="1">
      <alignment wrapText="1"/>
    </xf>
    <xf numFmtId="0" fontId="22" fillId="5" borderId="0" xfId="0" applyFont="1" applyFill="1" applyAlignment="1">
      <alignment wrapText="1"/>
    </xf>
    <xf numFmtId="0" fontId="0" fillId="5" borderId="0" xfId="0" applyFill="1" applyAlignment="1">
      <alignment vertical="top" wrapText="1"/>
    </xf>
    <xf numFmtId="0" fontId="39" fillId="4" borderId="1" xfId="0" applyFont="1" applyFill="1" applyBorder="1" applyAlignment="1">
      <alignment horizontal="center" wrapText="1"/>
    </xf>
    <xf numFmtId="0" fontId="39" fillId="4" borderId="1" xfId="0" applyFont="1" applyFill="1" applyBorder="1" applyAlignment="1">
      <alignment horizontal="center" vertical="center" wrapText="1"/>
    </xf>
    <xf numFmtId="0" fontId="0" fillId="5" borderId="0" xfId="0" applyFill="1" applyAlignment="1">
      <alignment horizontal="right" wrapText="1"/>
    </xf>
    <xf numFmtId="0" fontId="18" fillId="6" borderId="0" xfId="0" applyFont="1" applyFill="1" applyBorder="1" applyAlignment="1">
      <alignment horizontal="center" vertical="center" wrapText="1"/>
    </xf>
    <xf numFmtId="0" fontId="0" fillId="6" borderId="9" xfId="0" applyFill="1" applyBorder="1" applyAlignment="1">
      <alignment wrapText="1"/>
    </xf>
    <xf numFmtId="0" fontId="0" fillId="6" borderId="10" xfId="0" applyFill="1" applyBorder="1" applyAlignment="1">
      <alignment wrapText="1"/>
    </xf>
    <xf numFmtId="0" fontId="9" fillId="5" borderId="0" xfId="0" applyFont="1" applyFill="1" applyAlignment="1">
      <alignment wrapText="1"/>
    </xf>
    <xf numFmtId="0" fontId="43" fillId="5" borderId="0" xfId="0" applyFont="1" applyFill="1" applyAlignment="1">
      <alignment vertical="top"/>
    </xf>
    <xf numFmtId="0" fontId="43" fillId="5" borderId="0" xfId="0" applyFont="1" applyFill="1" applyAlignment="1"/>
    <xf numFmtId="0" fontId="30" fillId="6" borderId="0" xfId="0" applyFont="1" applyFill="1" applyBorder="1" applyAlignment="1">
      <alignment horizontal="center" vertical="center"/>
    </xf>
    <xf numFmtId="0" fontId="30" fillId="6" borderId="8" xfId="0" applyFont="1" applyFill="1" applyBorder="1" applyAlignment="1">
      <alignment horizontal="center" vertical="center"/>
    </xf>
    <xf numFmtId="0" fontId="30" fillId="6" borderId="7" xfId="0" applyFont="1" applyFill="1" applyBorder="1" applyAlignment="1">
      <alignment horizontal="center" vertical="center"/>
    </xf>
    <xf numFmtId="0" fontId="3" fillId="6" borderId="0" xfId="0" applyFont="1" applyFill="1" applyBorder="1" applyAlignment="1">
      <alignment horizontal="center"/>
    </xf>
    <xf numFmtId="0" fontId="10" fillId="5" borderId="0" xfId="0" applyFont="1" applyFill="1" applyBorder="1" applyProtection="1"/>
    <xf numFmtId="0" fontId="0" fillId="5" borderId="0" xfId="0" applyFill="1" applyBorder="1" applyProtection="1"/>
    <xf numFmtId="0" fontId="0" fillId="5" borderId="0" xfId="0" applyFill="1" applyProtection="1"/>
    <xf numFmtId="0" fontId="0" fillId="8" borderId="4" xfId="0" applyFill="1" applyBorder="1" applyAlignment="1" applyProtection="1">
      <alignment vertical="center"/>
    </xf>
    <xf numFmtId="0" fontId="0" fillId="8" borderId="5" xfId="0" applyFill="1" applyBorder="1" applyAlignment="1" applyProtection="1">
      <alignment vertical="center"/>
    </xf>
    <xf numFmtId="0" fontId="0" fillId="8" borderId="6" xfId="0" applyFill="1" applyBorder="1" applyAlignment="1" applyProtection="1">
      <alignment vertical="center"/>
    </xf>
    <xf numFmtId="0" fontId="5" fillId="8" borderId="7" xfId="0" applyFont="1" applyFill="1" applyBorder="1" applyAlignment="1" applyProtection="1">
      <alignment vertical="center"/>
    </xf>
    <xf numFmtId="0" fontId="5" fillId="8" borderId="0" xfId="0" applyFont="1" applyFill="1" applyBorder="1" applyAlignment="1" applyProtection="1">
      <alignment vertical="center"/>
    </xf>
    <xf numFmtId="0" fontId="5" fillId="8" borderId="8" xfId="0" applyFont="1" applyFill="1" applyBorder="1" applyAlignment="1" applyProtection="1">
      <alignment vertical="center"/>
    </xf>
    <xf numFmtId="0" fontId="9" fillId="5" borderId="0" xfId="0" applyFont="1" applyFill="1" applyProtection="1"/>
    <xf numFmtId="0" fontId="5" fillId="2" borderId="1" xfId="0" applyFont="1" applyFill="1" applyBorder="1" applyAlignment="1" applyProtection="1">
      <alignment horizontal="right"/>
      <protection locked="0"/>
    </xf>
    <xf numFmtId="43" fontId="5" fillId="2" borderId="1" xfId="1" applyFont="1" applyFill="1" applyBorder="1" applyAlignment="1" applyProtection="1">
      <alignment horizontal="left"/>
      <protection locked="0"/>
    </xf>
    <xf numFmtId="0" fontId="50" fillId="5" borderId="0" xfId="0" applyFont="1" applyFill="1" applyBorder="1" applyAlignment="1" applyProtection="1">
      <alignment horizontal="left" wrapText="1"/>
      <protection locked="0"/>
    </xf>
    <xf numFmtId="0" fontId="50" fillId="5" borderId="0" xfId="0" applyFont="1" applyFill="1" applyBorder="1" applyAlignment="1" applyProtection="1">
      <alignment horizontal="left" vertical="top" wrapText="1"/>
      <protection locked="0"/>
    </xf>
    <xf numFmtId="0" fontId="43" fillId="5" borderId="0" xfId="0" applyFont="1" applyFill="1" applyProtection="1"/>
    <xf numFmtId="0" fontId="0" fillId="6" borderId="4" xfId="0" applyFill="1" applyBorder="1" applyProtection="1"/>
    <xf numFmtId="0" fontId="0" fillId="6" borderId="5" xfId="0" applyFill="1" applyBorder="1" applyProtection="1"/>
    <xf numFmtId="0" fontId="0" fillId="6" borderId="6" xfId="0" applyFill="1" applyBorder="1" applyProtection="1"/>
    <xf numFmtId="0" fontId="0" fillId="6" borderId="7" xfId="0" applyFill="1" applyBorder="1" applyProtection="1"/>
    <xf numFmtId="0" fontId="21" fillId="4" borderId="1" xfId="0" applyFont="1" applyFill="1" applyBorder="1" applyProtection="1"/>
    <xf numFmtId="0" fontId="0" fillId="6" borderId="0" xfId="0" applyFill="1" applyBorder="1" applyProtection="1"/>
    <xf numFmtId="0" fontId="23" fillId="6" borderId="0" xfId="0" applyFont="1" applyFill="1" applyBorder="1" applyProtection="1"/>
    <xf numFmtId="0" fontId="14" fillId="6" borderId="0" xfId="0" applyFont="1" applyFill="1" applyBorder="1" applyProtection="1"/>
    <xf numFmtId="0" fontId="0" fillId="6" borderId="8" xfId="0" applyFill="1" applyBorder="1" applyProtection="1"/>
    <xf numFmtId="0" fontId="21" fillId="4" borderId="1" xfId="0" applyFont="1" applyFill="1" applyBorder="1" applyAlignment="1" applyProtection="1">
      <alignment horizontal="left" vertical="top"/>
    </xf>
    <xf numFmtId="0" fontId="5" fillId="6" borderId="2" xfId="0" applyFont="1" applyFill="1" applyBorder="1" applyAlignment="1" applyProtection="1">
      <alignment horizontal="left"/>
    </xf>
    <xf numFmtId="0" fontId="5" fillId="6" borderId="3" xfId="0" applyFont="1" applyFill="1" applyBorder="1" applyAlignment="1" applyProtection="1">
      <alignment horizontal="left"/>
    </xf>
    <xf numFmtId="0" fontId="22" fillId="5" borderId="0" xfId="0" applyFont="1" applyFill="1" applyProtection="1"/>
    <xf numFmtId="0" fontId="5" fillId="6" borderId="0" xfId="0" applyFont="1" applyFill="1" applyBorder="1" applyAlignment="1" applyProtection="1">
      <alignment horizontal="left"/>
    </xf>
    <xf numFmtId="0" fontId="21" fillId="4" borderId="22" xfId="0" applyFont="1" applyFill="1" applyBorder="1" applyAlignment="1" applyProtection="1">
      <alignment horizontal="left" vertical="top"/>
    </xf>
    <xf numFmtId="0" fontId="5" fillId="6" borderId="1" xfId="0" applyFont="1" applyFill="1" applyBorder="1" applyAlignment="1" applyProtection="1">
      <alignment horizontal="left"/>
    </xf>
    <xf numFmtId="0" fontId="21" fillId="4" borderId="29" xfId="0" applyFont="1" applyFill="1" applyBorder="1" applyAlignment="1" applyProtection="1">
      <alignment horizontal="left" vertical="top"/>
    </xf>
    <xf numFmtId="0" fontId="2" fillId="5" borderId="0" xfId="0" applyFont="1" applyFill="1" applyProtection="1"/>
    <xf numFmtId="0" fontId="21" fillId="6" borderId="0" xfId="0" applyFont="1" applyFill="1" applyBorder="1" applyAlignment="1" applyProtection="1">
      <alignment horizontal="left" vertical="top"/>
    </xf>
    <xf numFmtId="0" fontId="14" fillId="6" borderId="0" xfId="0" applyFont="1" applyFill="1" applyBorder="1" applyAlignment="1" applyProtection="1">
      <alignment vertical="top" wrapText="1"/>
    </xf>
    <xf numFmtId="0" fontId="0" fillId="6" borderId="9" xfId="0" applyFill="1" applyBorder="1" applyProtection="1"/>
    <xf numFmtId="0" fontId="16" fillId="6" borderId="10" xfId="0" applyFont="1" applyFill="1" applyBorder="1" applyProtection="1"/>
    <xf numFmtId="0" fontId="16" fillId="6" borderId="11" xfId="0" applyFont="1" applyFill="1" applyBorder="1" applyProtection="1"/>
    <xf numFmtId="0" fontId="23" fillId="5" borderId="0" xfId="0" applyFont="1" applyFill="1" applyBorder="1" applyAlignment="1" applyProtection="1">
      <alignment horizontal="left" vertical="top" wrapText="1"/>
    </xf>
    <xf numFmtId="43" fontId="13" fillId="2" borderId="1" xfId="1" applyFont="1" applyFill="1" applyBorder="1" applyProtection="1">
      <protection locked="0"/>
    </xf>
    <xf numFmtId="166" fontId="25" fillId="2" borderId="41" xfId="1" applyNumberFormat="1" applyFont="1" applyFill="1" applyBorder="1" applyAlignment="1" applyProtection="1">
      <alignment horizontal="center"/>
      <protection locked="0"/>
    </xf>
    <xf numFmtId="166" fontId="25" fillId="2" borderId="42" xfId="1" applyNumberFormat="1" applyFont="1" applyFill="1" applyBorder="1" applyAlignment="1" applyProtection="1">
      <alignment horizontal="center"/>
      <protection locked="0"/>
    </xf>
    <xf numFmtId="43" fontId="13" fillId="2" borderId="37" xfId="1" applyFont="1" applyFill="1" applyBorder="1" applyProtection="1">
      <protection locked="0"/>
    </xf>
    <xf numFmtId="43" fontId="13" fillId="2" borderId="32" xfId="1" applyFont="1" applyFill="1" applyBorder="1" applyProtection="1">
      <protection locked="0"/>
    </xf>
    <xf numFmtId="43" fontId="13" fillId="2" borderId="19" xfId="1" applyFont="1" applyFill="1" applyBorder="1" applyProtection="1">
      <protection locked="0"/>
    </xf>
    <xf numFmtId="0" fontId="13" fillId="2" borderId="1" xfId="0" applyFont="1" applyFill="1" applyBorder="1" applyAlignment="1" applyProtection="1">
      <alignment horizontal="center"/>
      <protection locked="0"/>
    </xf>
    <xf numFmtId="43" fontId="28" fillId="2" borderId="1" xfId="1" applyFont="1" applyFill="1" applyBorder="1" applyProtection="1">
      <protection locked="0"/>
    </xf>
    <xf numFmtId="43" fontId="13" fillId="2" borderId="22" xfId="1" applyFont="1" applyFill="1" applyBorder="1" applyProtection="1">
      <protection locked="0"/>
    </xf>
    <xf numFmtId="166" fontId="25" fillId="2" borderId="1" xfId="1" applyNumberFormat="1" applyFont="1" applyFill="1" applyBorder="1" applyAlignment="1" applyProtection="1">
      <alignment horizontal="center"/>
      <protection locked="0"/>
    </xf>
    <xf numFmtId="2" fontId="28" fillId="2" borderId="1" xfId="0" applyNumberFormat="1" applyFont="1" applyFill="1" applyBorder="1" applyProtection="1">
      <protection locked="0"/>
    </xf>
    <xf numFmtId="0" fontId="31" fillId="5" borderId="0" xfId="0" applyFont="1" applyFill="1" applyProtection="1"/>
    <xf numFmtId="0" fontId="37" fillId="4" borderId="4" xfId="0" applyFont="1" applyFill="1" applyBorder="1" applyAlignment="1" applyProtection="1">
      <alignment vertical="center" wrapText="1"/>
    </xf>
    <xf numFmtId="0" fontId="37" fillId="4" borderId="5" xfId="0" applyFont="1" applyFill="1" applyBorder="1" applyAlignment="1" applyProtection="1">
      <alignment vertical="center" wrapText="1"/>
    </xf>
    <xf numFmtId="0" fontId="29" fillId="4" borderId="5" xfId="0" applyFont="1" applyFill="1" applyBorder="1" applyAlignment="1" applyProtection="1">
      <alignment vertical="center" wrapText="1"/>
    </xf>
    <xf numFmtId="0" fontId="5" fillId="4" borderId="5" xfId="0" applyFont="1" applyFill="1" applyBorder="1" applyProtection="1"/>
    <xf numFmtId="0" fontId="0" fillId="4" borderId="5" xfId="0" applyFill="1" applyBorder="1" applyProtection="1"/>
    <xf numFmtId="0" fontId="0" fillId="4" borderId="6" xfId="0" applyFill="1" applyBorder="1" applyProtection="1"/>
    <xf numFmtId="0" fontId="36" fillId="5" borderId="0" xfId="0" applyFont="1" applyFill="1" applyBorder="1" applyAlignment="1" applyProtection="1">
      <alignment vertical="top" wrapText="1"/>
    </xf>
    <xf numFmtId="0" fontId="36" fillId="5" borderId="0" xfId="0" applyFont="1" applyFill="1" applyBorder="1" applyAlignment="1" applyProtection="1">
      <alignment horizontal="left" vertical="top" wrapText="1"/>
    </xf>
    <xf numFmtId="0" fontId="2" fillId="6" borderId="4" xfId="0" applyFont="1" applyFill="1" applyBorder="1" applyProtection="1"/>
    <xf numFmtId="0" fontId="2" fillId="6" borderId="7" xfId="0" applyFont="1" applyFill="1" applyBorder="1" applyProtection="1"/>
    <xf numFmtId="0" fontId="30" fillId="6" borderId="0"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0" fillId="6" borderId="0" xfId="0" applyFill="1" applyBorder="1" applyAlignment="1" applyProtection="1"/>
    <xf numFmtId="0" fontId="24" fillId="6" borderId="0" xfId="0" applyFont="1" applyFill="1" applyBorder="1" applyAlignment="1" applyProtection="1">
      <alignment horizontal="center" vertical="center"/>
    </xf>
    <xf numFmtId="17" fontId="2" fillId="5" borderId="0" xfId="0" applyNumberFormat="1" applyFont="1" applyFill="1" applyProtection="1"/>
    <xf numFmtId="17" fontId="2" fillId="6" borderId="7" xfId="0" applyNumberFormat="1" applyFont="1" applyFill="1" applyBorder="1" applyProtection="1"/>
    <xf numFmtId="0" fontId="13" fillId="6" borderId="0" xfId="0" applyFont="1" applyFill="1" applyBorder="1" applyProtection="1"/>
    <xf numFmtId="0" fontId="13" fillId="6" borderId="8" xfId="0" applyFont="1" applyFill="1" applyBorder="1" applyProtection="1"/>
    <xf numFmtId="0" fontId="25" fillId="7" borderId="34" xfId="0" applyFont="1" applyFill="1" applyBorder="1" applyAlignment="1" applyProtection="1">
      <alignment horizontal="center"/>
    </xf>
    <xf numFmtId="0" fontId="25" fillId="6" borderId="0" xfId="0" applyFont="1" applyFill="1" applyBorder="1" applyAlignment="1" applyProtection="1"/>
    <xf numFmtId="0" fontId="28" fillId="6" borderId="0" xfId="0" applyFont="1" applyFill="1" applyBorder="1" applyAlignment="1" applyProtection="1"/>
    <xf numFmtId="0" fontId="36" fillId="4" borderId="16" xfId="0" applyFont="1" applyFill="1" applyBorder="1" applyAlignment="1" applyProtection="1">
      <alignment horizontal="right" vertical="center"/>
    </xf>
    <xf numFmtId="0" fontId="25" fillId="6" borderId="2" xfId="0" applyFont="1" applyFill="1" applyBorder="1" applyAlignment="1" applyProtection="1">
      <alignment horizontal="left"/>
    </xf>
    <xf numFmtId="0" fontId="13" fillId="6" borderId="2" xfId="0" applyFont="1" applyFill="1" applyBorder="1" applyProtection="1"/>
    <xf numFmtId="166" fontId="25" fillId="6" borderId="0" xfId="1" applyNumberFormat="1" applyFont="1" applyFill="1" applyBorder="1" applyAlignment="1" applyProtection="1">
      <alignment horizontal="center"/>
    </xf>
    <xf numFmtId="0" fontId="11" fillId="5" borderId="0" xfId="0" applyFont="1" applyFill="1" applyBorder="1" applyProtection="1"/>
    <xf numFmtId="0" fontId="25" fillId="6" borderId="8" xfId="1" applyNumberFormat="1" applyFont="1" applyFill="1" applyBorder="1" applyAlignment="1" applyProtection="1">
      <alignment horizontal="center"/>
    </xf>
    <xf numFmtId="165" fontId="25" fillId="6" borderId="0" xfId="1" applyNumberFormat="1" applyFont="1" applyFill="1" applyBorder="1" applyAlignment="1" applyProtection="1">
      <alignment horizontal="center"/>
    </xf>
    <xf numFmtId="0" fontId="24" fillId="5" borderId="0" xfId="0" applyFont="1" applyFill="1" applyBorder="1" applyProtection="1"/>
    <xf numFmtId="165" fontId="25" fillId="6" borderId="8" xfId="1" applyNumberFormat="1" applyFont="1" applyFill="1" applyBorder="1" applyAlignment="1" applyProtection="1">
      <alignment horizontal="center"/>
    </xf>
    <xf numFmtId="43" fontId="13" fillId="6" borderId="0" xfId="1" applyFont="1" applyFill="1" applyBorder="1" applyProtection="1"/>
    <xf numFmtId="43" fontId="32" fillId="6" borderId="0" xfId="1" applyFont="1" applyFill="1" applyBorder="1" applyProtection="1"/>
    <xf numFmtId="43" fontId="25" fillId="3" borderId="8" xfId="1" applyFont="1" applyFill="1" applyBorder="1" applyProtection="1"/>
    <xf numFmtId="43" fontId="25" fillId="6" borderId="0" xfId="1" applyFont="1" applyFill="1" applyBorder="1" applyProtection="1"/>
    <xf numFmtId="43" fontId="25" fillId="6" borderId="38" xfId="1" applyFont="1" applyFill="1" applyBorder="1" applyProtection="1"/>
    <xf numFmtId="43" fontId="13" fillId="6" borderId="8" xfId="1" applyFont="1" applyFill="1" applyBorder="1" applyProtection="1"/>
    <xf numFmtId="43" fontId="25" fillId="6" borderId="8" xfId="1" applyFont="1" applyFill="1" applyBorder="1" applyProtection="1"/>
    <xf numFmtId="0" fontId="36" fillId="4" borderId="17" xfId="0" applyFont="1" applyFill="1" applyBorder="1" applyAlignment="1" applyProtection="1">
      <alignment horizontal="right"/>
    </xf>
    <xf numFmtId="0" fontId="33" fillId="6" borderId="27" xfId="0" applyFont="1" applyFill="1" applyBorder="1" applyProtection="1"/>
    <xf numFmtId="0" fontId="13" fillId="6" borderId="27" xfId="0" applyFont="1" applyFill="1" applyBorder="1" applyProtection="1"/>
    <xf numFmtId="43" fontId="25" fillId="6" borderId="39" xfId="1" applyFont="1" applyFill="1" applyBorder="1" applyProtection="1"/>
    <xf numFmtId="10" fontId="0" fillId="5" borderId="0" xfId="2" applyNumberFormat="1" applyFont="1" applyFill="1" applyProtection="1"/>
    <xf numFmtId="0" fontId="36" fillId="6" borderId="0" xfId="0" applyFont="1" applyFill="1" applyBorder="1" applyAlignment="1" applyProtection="1">
      <alignment horizontal="right"/>
    </xf>
    <xf numFmtId="0" fontId="5" fillId="6" borderId="0" xfId="0" applyFont="1" applyFill="1" applyBorder="1" applyProtection="1"/>
    <xf numFmtId="0" fontId="5" fillId="6" borderId="8" xfId="0" applyFont="1" applyFill="1" applyBorder="1" applyProtection="1"/>
    <xf numFmtId="0" fontId="5" fillId="5" borderId="0" xfId="0" applyFont="1" applyFill="1" applyBorder="1" applyProtection="1"/>
    <xf numFmtId="0" fontId="10" fillId="5" borderId="0" xfId="0" applyFont="1" applyFill="1" applyBorder="1" applyAlignment="1" applyProtection="1"/>
    <xf numFmtId="0" fontId="36" fillId="4" borderId="1" xfId="0" applyFont="1" applyFill="1" applyBorder="1" applyAlignment="1" applyProtection="1">
      <alignment horizontal="right"/>
    </xf>
    <xf numFmtId="0" fontId="36" fillId="4" borderId="1" xfId="0" applyFont="1" applyFill="1" applyBorder="1" applyAlignment="1" applyProtection="1">
      <alignment horizontal="right" vertical="center"/>
    </xf>
    <xf numFmtId="2" fontId="28" fillId="6" borderId="1" xfId="0" applyNumberFormat="1" applyFont="1" applyFill="1" applyBorder="1" applyProtection="1"/>
    <xf numFmtId="0" fontId="28" fillId="6" borderId="0" xfId="0" applyFont="1" applyFill="1" applyBorder="1" applyProtection="1"/>
    <xf numFmtId="167" fontId="13" fillId="6" borderId="0" xfId="0" applyNumberFormat="1" applyFont="1" applyFill="1" applyBorder="1" applyProtection="1"/>
    <xf numFmtId="43" fontId="13" fillId="6" borderId="0" xfId="0" applyNumberFormat="1" applyFont="1" applyFill="1" applyBorder="1" applyProtection="1"/>
    <xf numFmtId="0" fontId="25" fillId="6" borderId="15" xfId="0" applyFont="1" applyFill="1" applyBorder="1" applyProtection="1"/>
    <xf numFmtId="0" fontId="13" fillId="6" borderId="15" xfId="0" applyFont="1" applyFill="1" applyBorder="1" applyProtection="1"/>
    <xf numFmtId="43" fontId="13" fillId="6" borderId="15" xfId="0" applyNumberFormat="1" applyFont="1" applyFill="1" applyBorder="1" applyProtection="1"/>
    <xf numFmtId="43" fontId="0" fillId="6" borderId="0" xfId="1" applyFont="1" applyFill="1" applyBorder="1" applyProtection="1"/>
    <xf numFmtId="43" fontId="0" fillId="5" borderId="0" xfId="0" applyNumberFormat="1" applyFill="1" applyBorder="1" applyProtection="1"/>
    <xf numFmtId="43" fontId="0" fillId="5" borderId="0" xfId="1" applyFont="1" applyFill="1" applyBorder="1" applyProtection="1"/>
    <xf numFmtId="10" fontId="8" fillId="6" borderId="0" xfId="2" applyNumberFormat="1" applyFont="1" applyFill="1" applyBorder="1" applyProtection="1"/>
    <xf numFmtId="43" fontId="9" fillId="6" borderId="0" xfId="1" applyFont="1" applyFill="1" applyBorder="1" applyProtection="1"/>
    <xf numFmtId="164" fontId="8" fillId="5" borderId="0" xfId="2" applyNumberFormat="1" applyFont="1" applyFill="1" applyBorder="1" applyProtection="1"/>
    <xf numFmtId="0" fontId="0" fillId="5" borderId="0" xfId="0" applyFill="1" applyBorder="1" applyAlignment="1" applyProtection="1"/>
    <xf numFmtId="0" fontId="36" fillId="4" borderId="19" xfId="0" applyFont="1" applyFill="1" applyBorder="1" applyAlignment="1" applyProtection="1">
      <alignment horizontal="right" vertical="center"/>
    </xf>
    <xf numFmtId="0" fontId="2" fillId="6" borderId="9" xfId="0" applyFont="1" applyFill="1" applyBorder="1" applyProtection="1"/>
    <xf numFmtId="0" fontId="0" fillId="6" borderId="10" xfId="0" applyFill="1" applyBorder="1" applyProtection="1"/>
    <xf numFmtId="0" fontId="0" fillId="6" borderId="11" xfId="0" applyFill="1" applyBorder="1" applyProtection="1"/>
    <xf numFmtId="43" fontId="2" fillId="5" borderId="0" xfId="0" applyNumberFormat="1" applyFont="1" applyFill="1" applyProtection="1"/>
    <xf numFmtId="43" fontId="22" fillId="5" borderId="0" xfId="0" applyNumberFormat="1" applyFont="1" applyFill="1" applyProtection="1"/>
    <xf numFmtId="17" fontId="22" fillId="5" borderId="0" xfId="0" applyNumberFormat="1" applyFont="1" applyFill="1" applyProtection="1"/>
    <xf numFmtId="0" fontId="36" fillId="4" borderId="31" xfId="0" applyFont="1" applyFill="1" applyBorder="1" applyAlignment="1" applyProtection="1">
      <alignment horizontal="right"/>
    </xf>
    <xf numFmtId="0" fontId="25" fillId="6" borderId="0" xfId="0" applyFont="1" applyFill="1" applyBorder="1" applyAlignment="1" applyProtection="1">
      <alignment horizontal="left"/>
    </xf>
    <xf numFmtId="0" fontId="33" fillId="6" borderId="0" xfId="0" applyFont="1" applyFill="1" applyBorder="1" applyProtection="1"/>
    <xf numFmtId="0" fontId="34" fillId="6" borderId="0" xfId="0" applyFont="1" applyFill="1" applyBorder="1" applyProtection="1"/>
    <xf numFmtId="0" fontId="35" fillId="6" borderId="2" xfId="0" applyFont="1" applyFill="1" applyBorder="1" applyProtection="1"/>
    <xf numFmtId="0" fontId="36" fillId="4" borderId="16" xfId="0" applyFont="1" applyFill="1" applyBorder="1" applyAlignment="1" applyProtection="1">
      <alignment horizontal="right"/>
    </xf>
    <xf numFmtId="0" fontId="33" fillId="6" borderId="2" xfId="0" applyFont="1" applyFill="1" applyBorder="1" applyProtection="1"/>
    <xf numFmtId="0" fontId="36" fillId="4" borderId="31" xfId="0" applyFont="1" applyFill="1" applyBorder="1" applyAlignment="1" applyProtection="1">
      <alignment horizontal="right" vertical="center"/>
    </xf>
    <xf numFmtId="0" fontId="35" fillId="6" borderId="0" xfId="0" applyFont="1" applyFill="1" applyBorder="1" applyProtection="1"/>
    <xf numFmtId="0" fontId="25" fillId="6" borderId="19" xfId="0" applyFont="1" applyFill="1" applyBorder="1" applyAlignment="1" applyProtection="1">
      <alignment horizontal="left"/>
    </xf>
    <xf numFmtId="0" fontId="36" fillId="6" borderId="0" xfId="0" applyFont="1" applyFill="1" applyBorder="1" applyAlignment="1" applyProtection="1">
      <alignment horizontal="right" vertical="center"/>
    </xf>
    <xf numFmtId="0" fontId="36" fillId="4" borderId="22" xfId="0" applyFont="1" applyFill="1" applyBorder="1" applyAlignment="1" applyProtection="1">
      <alignment horizontal="right"/>
    </xf>
    <xf numFmtId="0" fontId="25" fillId="6" borderId="0" xfId="1" applyNumberFormat="1" applyFont="1" applyFill="1" applyBorder="1" applyAlignment="1" applyProtection="1">
      <alignment horizontal="center"/>
    </xf>
    <xf numFmtId="0" fontId="25" fillId="6" borderId="0" xfId="0" applyFont="1" applyFill="1" applyBorder="1" applyAlignment="1" applyProtection="1">
      <alignment horizontal="center"/>
    </xf>
    <xf numFmtId="43" fontId="8" fillId="6" borderId="0" xfId="1" applyFont="1" applyFill="1" applyBorder="1" applyProtection="1"/>
    <xf numFmtId="43" fontId="0" fillId="6" borderId="0" xfId="0" applyNumberFormat="1" applyFill="1" applyBorder="1" applyProtection="1"/>
    <xf numFmtId="0" fontId="3" fillId="6" borderId="0" xfId="0" applyFont="1" applyFill="1" applyBorder="1" applyProtection="1"/>
    <xf numFmtId="43" fontId="3" fillId="6" borderId="0" xfId="0" applyNumberFormat="1" applyFont="1" applyFill="1" applyBorder="1" applyProtection="1"/>
    <xf numFmtId="0" fontId="3" fillId="5" borderId="0" xfId="0" applyFont="1" applyFill="1" applyBorder="1" applyProtection="1"/>
    <xf numFmtId="43" fontId="0" fillId="5" borderId="0" xfId="0" applyNumberFormat="1" applyFill="1" applyProtection="1"/>
    <xf numFmtId="0" fontId="36" fillId="4" borderId="29" xfId="0" applyFont="1" applyFill="1" applyBorder="1" applyAlignment="1" applyProtection="1">
      <alignment horizontal="right"/>
    </xf>
    <xf numFmtId="0" fontId="36" fillId="4" borderId="29" xfId="0" applyFont="1" applyFill="1" applyBorder="1" applyAlignment="1" applyProtection="1">
      <alignment horizontal="right" vertical="center"/>
    </xf>
    <xf numFmtId="43" fontId="25" fillId="3" borderId="0" xfId="1" applyFont="1" applyFill="1" applyBorder="1" applyProtection="1"/>
    <xf numFmtId="43" fontId="25" fillId="6" borderId="2" xfId="1" applyFont="1" applyFill="1" applyBorder="1" applyProtection="1"/>
    <xf numFmtId="43" fontId="13" fillId="6" borderId="1" xfId="0" applyNumberFormat="1" applyFont="1" applyFill="1" applyBorder="1" applyProtection="1"/>
    <xf numFmtId="0" fontId="5" fillId="2" borderId="23" xfId="0" applyFont="1" applyFill="1" applyBorder="1" applyAlignment="1" applyProtection="1">
      <alignment horizontal="center"/>
    </xf>
    <xf numFmtId="0" fontId="5" fillId="2" borderId="25" xfId="0" applyFont="1" applyFill="1" applyBorder="1" applyAlignment="1" applyProtection="1">
      <alignment horizontal="center"/>
    </xf>
    <xf numFmtId="0" fontId="21" fillId="6" borderId="10" xfId="0" applyFont="1" applyFill="1" applyBorder="1" applyProtection="1"/>
    <xf numFmtId="0" fontId="5" fillId="6" borderId="10" xfId="0" applyFont="1" applyFill="1" applyBorder="1" applyProtection="1"/>
    <xf numFmtId="0" fontId="22" fillId="5" borderId="0" xfId="0" applyFont="1" applyFill="1" applyBorder="1" applyProtection="1"/>
    <xf numFmtId="0" fontId="55" fillId="5" borderId="0" xfId="0" applyFont="1" applyFill="1" applyAlignment="1">
      <alignment wrapText="1"/>
    </xf>
    <xf numFmtId="17" fontId="55" fillId="5" borderId="0" xfId="0" applyNumberFormat="1" applyFont="1" applyFill="1"/>
    <xf numFmtId="0" fontId="58" fillId="6" borderId="0" xfId="0" applyFont="1" applyFill="1" applyBorder="1" applyProtection="1"/>
    <xf numFmtId="0" fontId="59" fillId="6" borderId="15" xfId="0" applyFont="1" applyFill="1" applyBorder="1" applyProtection="1"/>
    <xf numFmtId="0" fontId="2" fillId="5" borderId="0" xfId="0" applyFont="1" applyFill="1" applyAlignment="1">
      <alignment horizontal="right"/>
    </xf>
    <xf numFmtId="0" fontId="2" fillId="5" borderId="0" xfId="0" applyFont="1" applyFill="1" applyBorder="1" applyAlignment="1">
      <alignment horizontal="right" vertical="center" wrapText="1"/>
    </xf>
    <xf numFmtId="43" fontId="12" fillId="5" borderId="0" xfId="0" applyNumberFormat="1" applyFont="1" applyFill="1" applyBorder="1" applyAlignment="1">
      <alignment horizontal="center" vertical="top" wrapText="1"/>
    </xf>
    <xf numFmtId="0" fontId="5" fillId="5" borderId="0" xfId="0" applyFont="1" applyFill="1" applyBorder="1" applyAlignment="1">
      <alignment horizontal="left" vertical="top" wrapText="1"/>
    </xf>
    <xf numFmtId="0" fontId="30" fillId="6" borderId="7" xfId="0" applyFont="1" applyFill="1" applyBorder="1" applyAlignment="1">
      <alignment horizontal="center" vertical="center"/>
    </xf>
    <xf numFmtId="0" fontId="30" fillId="6" borderId="0" xfId="0" applyFont="1" applyFill="1" applyBorder="1" applyAlignment="1">
      <alignment horizontal="center" vertical="center"/>
    </xf>
    <xf numFmtId="0" fontId="30" fillId="6" borderId="8" xfId="0" applyFont="1" applyFill="1" applyBorder="1" applyAlignment="1">
      <alignment horizontal="center" vertical="center"/>
    </xf>
    <xf numFmtId="0" fontId="58" fillId="6" borderId="15" xfId="0" applyFont="1" applyFill="1" applyBorder="1" applyProtection="1"/>
    <xf numFmtId="43" fontId="2" fillId="5" borderId="0" xfId="0" applyNumberFormat="1" applyFont="1" applyFill="1" applyBorder="1" applyAlignment="1">
      <alignment horizontal="right" wrapText="1"/>
    </xf>
    <xf numFmtId="0" fontId="2" fillId="5" borderId="0" xfId="0" applyFont="1" applyFill="1" applyBorder="1" applyAlignment="1">
      <alignment horizontal="left"/>
    </xf>
    <xf numFmtId="43" fontId="62" fillId="2" borderId="1" xfId="1" applyFont="1" applyFill="1" applyBorder="1" applyAlignment="1" applyProtection="1">
      <alignment horizontal="center" vertical="center"/>
      <protection locked="0"/>
    </xf>
    <xf numFmtId="0" fontId="53" fillId="6" borderId="0" xfId="0" applyFont="1" applyFill="1" applyBorder="1" applyAlignment="1">
      <alignment horizontal="left" vertical="center"/>
    </xf>
    <xf numFmtId="0" fontId="0" fillId="2" borderId="21" xfId="0" applyFill="1" applyBorder="1" applyAlignment="1" applyProtection="1">
      <alignment horizontal="center" vertical="center"/>
    </xf>
    <xf numFmtId="0" fontId="0" fillId="2" borderId="28" xfId="0" applyFill="1" applyBorder="1" applyAlignment="1" applyProtection="1">
      <alignment horizontal="center" vertical="center"/>
    </xf>
    <xf numFmtId="43" fontId="62" fillId="2" borderId="1" xfId="1" applyFont="1" applyFill="1" applyBorder="1" applyProtection="1">
      <protection locked="0"/>
    </xf>
    <xf numFmtId="0" fontId="21" fillId="4" borderId="8" xfId="0" applyFont="1" applyFill="1" applyBorder="1" applyAlignment="1">
      <alignment horizontal="left" vertical="top" wrapText="1"/>
    </xf>
    <xf numFmtId="0" fontId="31" fillId="6" borderId="5" xfId="0" applyFont="1" applyFill="1" applyBorder="1" applyAlignment="1">
      <alignment horizontal="center" vertical="center"/>
    </xf>
    <xf numFmtId="0" fontId="28" fillId="6" borderId="0" xfId="0" applyFont="1" applyFill="1" applyBorder="1" applyAlignment="1" applyProtection="1">
      <alignment vertical="top" wrapText="1"/>
    </xf>
    <xf numFmtId="0" fontId="3" fillId="6" borderId="0" xfId="0" applyFont="1" applyFill="1" applyBorder="1"/>
    <xf numFmtId="0" fontId="31" fillId="5" borderId="4" xfId="0" applyFont="1" applyFill="1" applyBorder="1"/>
    <xf numFmtId="0" fontId="0" fillId="5" borderId="5" xfId="0" applyFill="1" applyBorder="1"/>
    <xf numFmtId="0" fontId="0" fillId="5" borderId="6" xfId="0" applyFill="1" applyBorder="1"/>
    <xf numFmtId="0" fontId="22" fillId="6" borderId="7" xfId="0" applyFont="1" applyFill="1" applyBorder="1"/>
    <xf numFmtId="0" fontId="22" fillId="6" borderId="9" xfId="0" applyFont="1" applyFill="1" applyBorder="1"/>
    <xf numFmtId="0" fontId="22" fillId="6" borderId="10" xfId="0" applyFont="1" applyFill="1" applyBorder="1"/>
    <xf numFmtId="0" fontId="22" fillId="6" borderId="0" xfId="0" applyFont="1" applyFill="1" applyBorder="1"/>
    <xf numFmtId="0" fontId="2" fillId="6" borderId="0" xfId="0" applyFont="1" applyFill="1" applyProtection="1"/>
    <xf numFmtId="0" fontId="0" fillId="6" borderId="0" xfId="0" applyFill="1" applyProtection="1"/>
    <xf numFmtId="0" fontId="20" fillId="6" borderId="0" xfId="0" applyFont="1" applyFill="1" applyBorder="1" applyAlignment="1">
      <alignment horizontal="left" vertical="center"/>
    </xf>
    <xf numFmtId="0" fontId="30" fillId="6" borderId="18" xfId="0" applyFont="1" applyFill="1" applyBorder="1" applyAlignment="1">
      <alignment horizontal="center" vertical="center"/>
    </xf>
    <xf numFmtId="0" fontId="39" fillId="4" borderId="44" xfId="0" applyFont="1" applyFill="1" applyBorder="1" applyAlignment="1">
      <alignment horizontal="center" wrapText="1"/>
    </xf>
    <xf numFmtId="0" fontId="0" fillId="6" borderId="11" xfId="0" applyFill="1" applyBorder="1" applyAlignment="1">
      <alignment wrapText="1"/>
    </xf>
    <xf numFmtId="0" fontId="27" fillId="2" borderId="37" xfId="0" applyFont="1" applyFill="1" applyBorder="1" applyAlignment="1" applyProtection="1">
      <alignment horizontal="center" vertical="center" wrapText="1"/>
      <protection locked="0"/>
    </xf>
    <xf numFmtId="1" fontId="27" fillId="2" borderId="37" xfId="0" applyNumberFormat="1" applyFont="1" applyFill="1" applyBorder="1" applyAlignment="1" applyProtection="1">
      <alignment horizontal="center" vertical="center" wrapText="1"/>
      <protection locked="0"/>
    </xf>
    <xf numFmtId="0" fontId="0" fillId="5" borderId="7" xfId="0" applyFill="1" applyBorder="1" applyAlignment="1">
      <alignment wrapText="1"/>
    </xf>
    <xf numFmtId="0" fontId="0" fillId="5" borderId="0" xfId="0" applyFill="1" applyBorder="1" applyAlignment="1">
      <alignment wrapText="1"/>
    </xf>
    <xf numFmtId="0" fontId="15" fillId="5" borderId="0" xfId="0" applyFont="1" applyFill="1" applyBorder="1" applyAlignment="1">
      <alignment vertical="top" wrapText="1"/>
    </xf>
    <xf numFmtId="0" fontId="39" fillId="4" borderId="45" xfId="0" applyFont="1" applyFill="1" applyBorder="1" applyAlignment="1">
      <alignment horizontal="center" vertical="center" wrapText="1"/>
    </xf>
    <xf numFmtId="0" fontId="0" fillId="5" borderId="0" xfId="0" applyFill="1" applyBorder="1" applyAlignment="1" applyProtection="1">
      <alignment horizontal="left"/>
    </xf>
    <xf numFmtId="0" fontId="47" fillId="8" borderId="9" xfId="0" applyFont="1" applyFill="1" applyBorder="1" applyAlignment="1" applyProtection="1">
      <alignment horizontal="left" vertical="center" wrapText="1"/>
    </xf>
    <xf numFmtId="0" fontId="47" fillId="8" borderId="10" xfId="0" applyFont="1" applyFill="1" applyBorder="1" applyAlignment="1" applyProtection="1">
      <alignment horizontal="left" vertical="center" wrapText="1"/>
    </xf>
    <xf numFmtId="0" fontId="47" fillId="8" borderId="11" xfId="0" applyFont="1" applyFill="1" applyBorder="1" applyAlignment="1" applyProtection="1">
      <alignment horizontal="left" vertical="center" wrapText="1"/>
    </xf>
    <xf numFmtId="0" fontId="5" fillId="8" borderId="7" xfId="0" applyFont="1" applyFill="1" applyBorder="1" applyAlignment="1" applyProtection="1">
      <alignment horizontal="left" vertical="center" wrapText="1"/>
    </xf>
    <xf numFmtId="0" fontId="5" fillId="8" borderId="0" xfId="0" applyFont="1" applyFill="1" applyBorder="1" applyAlignment="1" applyProtection="1">
      <alignment horizontal="left" vertical="center" wrapText="1"/>
    </xf>
    <xf numFmtId="0" fontId="5" fillId="8" borderId="8" xfId="0" applyFont="1" applyFill="1" applyBorder="1" applyAlignment="1" applyProtection="1">
      <alignment horizontal="left" vertical="center" wrapText="1"/>
    </xf>
    <xf numFmtId="0" fontId="21" fillId="4" borderId="4" xfId="0" applyFont="1" applyFill="1" applyBorder="1" applyAlignment="1" applyProtection="1">
      <alignment horizontal="left" vertical="center" wrapText="1"/>
    </xf>
    <xf numFmtId="0" fontId="21" fillId="4" borderId="5" xfId="0" applyFont="1" applyFill="1" applyBorder="1" applyAlignment="1" applyProtection="1">
      <alignment horizontal="left" vertical="center" wrapText="1"/>
    </xf>
    <xf numFmtId="0" fontId="21" fillId="4" borderId="6" xfId="0" applyFont="1" applyFill="1" applyBorder="1" applyAlignment="1" applyProtection="1">
      <alignment horizontal="left" vertical="center" wrapText="1"/>
    </xf>
    <xf numFmtId="0" fontId="5" fillId="2" borderId="19"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20" xfId="0" applyFont="1" applyFill="1" applyBorder="1" applyAlignment="1" applyProtection="1">
      <alignment horizontal="left" vertical="center"/>
      <protection locked="0"/>
    </xf>
    <xf numFmtId="0" fontId="21" fillId="6" borderId="0" xfId="0" applyFont="1" applyFill="1" applyBorder="1" applyAlignment="1" applyProtection="1">
      <alignment horizontal="left" vertical="top" wrapText="1"/>
    </xf>
    <xf numFmtId="0" fontId="21" fillId="4" borderId="7" xfId="0" applyFont="1" applyFill="1" applyBorder="1" applyAlignment="1" applyProtection="1">
      <alignment horizontal="left" vertical="top" wrapText="1"/>
    </xf>
    <xf numFmtId="0" fontId="21" fillId="4" borderId="0" xfId="0" applyFont="1" applyFill="1" applyBorder="1" applyAlignment="1" applyProtection="1">
      <alignment horizontal="left" vertical="top" wrapText="1"/>
    </xf>
    <xf numFmtId="0" fontId="21" fillId="4" borderId="8" xfId="0" applyFont="1" applyFill="1" applyBorder="1" applyAlignment="1" applyProtection="1">
      <alignment horizontal="left" vertical="top" wrapText="1"/>
    </xf>
    <xf numFmtId="0" fontId="44" fillId="4" borderId="9" xfId="0" applyFont="1" applyFill="1" applyBorder="1" applyAlignment="1" applyProtection="1">
      <alignment horizontal="left" vertical="top" wrapText="1"/>
    </xf>
    <xf numFmtId="0" fontId="44" fillId="4" borderId="10" xfId="0" applyFont="1" applyFill="1" applyBorder="1" applyAlignment="1" applyProtection="1">
      <alignment horizontal="left" vertical="top" wrapText="1"/>
    </xf>
    <xf numFmtId="0" fontId="44" fillId="4" borderId="11" xfId="0" applyFont="1" applyFill="1" applyBorder="1" applyAlignment="1" applyProtection="1">
      <alignment horizontal="left" vertical="top" wrapText="1"/>
    </xf>
    <xf numFmtId="0" fontId="21" fillId="6" borderId="23" xfId="0" applyFont="1" applyFill="1" applyBorder="1" applyAlignment="1" applyProtection="1">
      <alignment horizontal="left" vertical="top" wrapText="1"/>
    </xf>
    <xf numFmtId="0" fontId="21" fillId="6" borderId="24" xfId="0" applyFont="1" applyFill="1" applyBorder="1" applyAlignment="1" applyProtection="1">
      <alignment horizontal="left" vertical="top" wrapText="1"/>
    </xf>
    <xf numFmtId="0" fontId="21" fillId="6" borderId="25" xfId="0" applyFont="1" applyFill="1" applyBorder="1" applyAlignment="1" applyProtection="1">
      <alignment horizontal="left" vertical="top" wrapText="1"/>
    </xf>
    <xf numFmtId="0" fontId="21" fillId="6" borderId="21" xfId="0" applyFont="1" applyFill="1" applyBorder="1" applyAlignment="1" applyProtection="1">
      <alignment horizontal="left" vertical="top" wrapText="1"/>
    </xf>
    <xf numFmtId="0" fontId="21" fillId="6" borderId="3" xfId="0" applyFont="1" applyFill="1" applyBorder="1" applyAlignment="1" applyProtection="1">
      <alignment horizontal="left" vertical="top" wrapText="1"/>
    </xf>
    <xf numFmtId="0" fontId="21" fillId="6" borderId="28" xfId="0" applyFont="1" applyFill="1" applyBorder="1" applyAlignment="1" applyProtection="1">
      <alignment horizontal="left" vertical="top" wrapText="1"/>
    </xf>
    <xf numFmtId="0" fontId="21" fillId="4" borderId="19" xfId="0" applyFont="1" applyFill="1" applyBorder="1" applyAlignment="1" applyProtection="1">
      <alignment horizontal="center"/>
    </xf>
    <xf numFmtId="0" fontId="21" fillId="4" borderId="20" xfId="0" applyFont="1" applyFill="1" applyBorder="1" applyAlignment="1" applyProtection="1">
      <alignment horizontal="center"/>
    </xf>
    <xf numFmtId="0" fontId="21" fillId="6" borderId="0" xfId="0" applyFont="1" applyFill="1" applyBorder="1" applyAlignment="1" applyProtection="1">
      <alignment horizontal="left" wrapText="1"/>
    </xf>
    <xf numFmtId="0" fontId="21" fillId="4" borderId="4"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21" fillId="4" borderId="6" xfId="0" applyFont="1" applyFill="1" applyBorder="1" applyAlignment="1">
      <alignment horizontal="left" vertical="center" wrapText="1"/>
    </xf>
    <xf numFmtId="0" fontId="57" fillId="6" borderId="19" xfId="0" applyFont="1" applyFill="1" applyBorder="1" applyAlignment="1">
      <alignment horizontal="left" vertical="center" wrapText="1"/>
    </xf>
    <xf numFmtId="0" fontId="57" fillId="6" borderId="2" xfId="0" applyFont="1" applyFill="1" applyBorder="1" applyAlignment="1">
      <alignment horizontal="left" vertical="center" wrapText="1"/>
    </xf>
    <xf numFmtId="0" fontId="57" fillId="6" borderId="20" xfId="0" applyFont="1" applyFill="1" applyBorder="1" applyAlignment="1">
      <alignment horizontal="left" vertical="center" wrapText="1"/>
    </xf>
    <xf numFmtId="0" fontId="21" fillId="4" borderId="7" xfId="0" quotePrefix="1" applyFont="1" applyFill="1" applyBorder="1" applyAlignment="1">
      <alignment horizontal="left" vertical="top" wrapText="1"/>
    </xf>
    <xf numFmtId="0" fontId="21" fillId="4" borderId="0" xfId="0" quotePrefix="1" applyFont="1" applyFill="1" applyBorder="1" applyAlignment="1">
      <alignment horizontal="left" vertical="top" wrapText="1"/>
    </xf>
    <xf numFmtId="0" fontId="5" fillId="5" borderId="0" xfId="0" applyFont="1" applyFill="1" applyBorder="1" applyAlignment="1">
      <alignment horizontal="left" vertical="top" wrapText="1"/>
    </xf>
    <xf numFmtId="0" fontId="20" fillId="5" borderId="0" xfId="0" applyFont="1" applyFill="1" applyBorder="1" applyAlignment="1">
      <alignment horizontal="left" vertical="top" wrapText="1"/>
    </xf>
    <xf numFmtId="0" fontId="24" fillId="6" borderId="2"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7" fillId="2" borderId="40" xfId="0" applyFont="1" applyFill="1" applyBorder="1" applyAlignment="1" applyProtection="1">
      <alignment horizontal="left" vertical="top" wrapText="1"/>
      <protection locked="0"/>
    </xf>
    <xf numFmtId="0" fontId="27" fillId="2" borderId="5" xfId="0" applyFont="1" applyFill="1" applyBorder="1" applyAlignment="1" applyProtection="1">
      <alignment horizontal="left" vertical="top" wrapText="1"/>
      <protection locked="0"/>
    </xf>
    <xf numFmtId="0" fontId="27" fillId="2" borderId="6" xfId="0" applyFont="1" applyFill="1" applyBorder="1" applyAlignment="1" applyProtection="1">
      <alignment horizontal="left" vertical="top" wrapText="1"/>
      <protection locked="0"/>
    </xf>
    <xf numFmtId="0" fontId="27" fillId="2" borderId="18" xfId="0" applyFont="1" applyFill="1" applyBorder="1" applyAlignment="1" applyProtection="1">
      <alignment horizontal="left" vertical="top" wrapText="1"/>
      <protection locked="0"/>
    </xf>
    <xf numFmtId="0" fontId="27" fillId="2" borderId="0" xfId="0" applyFont="1" applyFill="1" applyBorder="1" applyAlignment="1" applyProtection="1">
      <alignment horizontal="left" vertical="top" wrapText="1"/>
      <protection locked="0"/>
    </xf>
    <xf numFmtId="0" fontId="27" fillId="2" borderId="8" xfId="0" applyFont="1" applyFill="1" applyBorder="1" applyAlignment="1" applyProtection="1">
      <alignment horizontal="left" vertical="top" wrapText="1"/>
      <protection locked="0"/>
    </xf>
    <xf numFmtId="0" fontId="27" fillId="2" borderId="46" xfId="0" applyFont="1" applyFill="1" applyBorder="1" applyAlignment="1" applyProtection="1">
      <alignment horizontal="left" vertical="top" wrapText="1"/>
      <protection locked="0"/>
    </xf>
    <xf numFmtId="0" fontId="27" fillId="2" borderId="10" xfId="0" applyFont="1" applyFill="1" applyBorder="1" applyAlignment="1" applyProtection="1">
      <alignment horizontal="left" vertical="top" wrapText="1"/>
      <protection locked="0"/>
    </xf>
    <xf numFmtId="0" fontId="27" fillId="2" borderId="11" xfId="0" applyFont="1" applyFill="1" applyBorder="1" applyAlignment="1" applyProtection="1">
      <alignment horizontal="left" vertical="top" wrapText="1"/>
      <protection locked="0"/>
    </xf>
    <xf numFmtId="0" fontId="56" fillId="6" borderId="19" xfId="0" applyFont="1" applyFill="1" applyBorder="1" applyAlignment="1">
      <alignment horizontal="center" vertical="center" wrapText="1"/>
    </xf>
    <xf numFmtId="0" fontId="56" fillId="6" borderId="2" xfId="0" applyFont="1" applyFill="1" applyBorder="1" applyAlignment="1">
      <alignment horizontal="center" vertical="center" wrapText="1"/>
    </xf>
    <xf numFmtId="0" fontId="56" fillId="6" borderId="20" xfId="0" applyFont="1" applyFill="1" applyBorder="1" applyAlignment="1">
      <alignment horizontal="center" vertical="center" wrapText="1"/>
    </xf>
    <xf numFmtId="0" fontId="21" fillId="4" borderId="7" xfId="0" applyFont="1" applyFill="1" applyBorder="1" applyAlignment="1">
      <alignment horizontal="left" vertical="top" wrapText="1"/>
    </xf>
    <xf numFmtId="0" fontId="21" fillId="4" borderId="0" xfId="0" applyFont="1" applyFill="1" applyBorder="1" applyAlignment="1">
      <alignment horizontal="left" vertical="top" wrapText="1"/>
    </xf>
    <xf numFmtId="0" fontId="21" fillId="4" borderId="8" xfId="0" applyFont="1" applyFill="1" applyBorder="1" applyAlignment="1">
      <alignment horizontal="left" vertical="top" wrapText="1"/>
    </xf>
    <xf numFmtId="0" fontId="40" fillId="6" borderId="26" xfId="0" applyFont="1" applyFill="1" applyBorder="1" applyAlignment="1">
      <alignment horizontal="left" vertical="center" wrapText="1"/>
    </xf>
    <xf numFmtId="0" fontId="40" fillId="6" borderId="27" xfId="0" applyFont="1" applyFill="1" applyBorder="1" applyAlignment="1">
      <alignment horizontal="left" vertical="center" wrapText="1"/>
    </xf>
    <xf numFmtId="0" fontId="40" fillId="6" borderId="33" xfId="0" applyFont="1" applyFill="1" applyBorder="1" applyAlignment="1">
      <alignment horizontal="left" vertical="center" wrapText="1"/>
    </xf>
    <xf numFmtId="0" fontId="45" fillId="4" borderId="7" xfId="0" applyFont="1" applyFill="1" applyBorder="1" applyAlignment="1">
      <alignment horizontal="left" vertical="top" wrapText="1"/>
    </xf>
    <xf numFmtId="0" fontId="45" fillId="4" borderId="0" xfId="0" applyFont="1" applyFill="1" applyBorder="1" applyAlignment="1">
      <alignment horizontal="left" vertical="top" wrapText="1"/>
    </xf>
    <xf numFmtId="0" fontId="45" fillId="4" borderId="8" xfId="0" applyFont="1" applyFill="1" applyBorder="1" applyAlignment="1">
      <alignment horizontal="left" vertical="top" wrapText="1"/>
    </xf>
    <xf numFmtId="0" fontId="36" fillId="4" borderId="7" xfId="0" applyFont="1" applyFill="1" applyBorder="1" applyAlignment="1" applyProtection="1">
      <alignment horizontal="left" vertical="top" wrapText="1"/>
    </xf>
    <xf numFmtId="0" fontId="36" fillId="4" borderId="0" xfId="0" applyFont="1" applyFill="1" applyBorder="1" applyAlignment="1" applyProtection="1">
      <alignment horizontal="left" vertical="top" wrapText="1"/>
    </xf>
    <xf numFmtId="0" fontId="36" fillId="4" borderId="8" xfId="0" applyFont="1" applyFill="1" applyBorder="1" applyAlignment="1" applyProtection="1">
      <alignment horizontal="left" vertical="top" wrapText="1"/>
    </xf>
    <xf numFmtId="0" fontId="46" fillId="4" borderId="9" xfId="0" applyFont="1" applyFill="1" applyBorder="1" applyAlignment="1" applyProtection="1">
      <alignment horizontal="left" vertical="top" wrapText="1"/>
    </xf>
    <xf numFmtId="0" fontId="46" fillId="4" borderId="10" xfId="0" applyFont="1" applyFill="1" applyBorder="1" applyAlignment="1" applyProtection="1">
      <alignment horizontal="left" vertical="top" wrapText="1"/>
    </xf>
    <xf numFmtId="0" fontId="46" fillId="4" borderId="11" xfId="0" applyFont="1" applyFill="1" applyBorder="1" applyAlignment="1" applyProtection="1">
      <alignment horizontal="left" vertical="top" wrapText="1"/>
    </xf>
    <xf numFmtId="0" fontId="13" fillId="2" borderId="4" xfId="0" applyFont="1" applyFill="1" applyBorder="1" applyAlignment="1" applyProtection="1">
      <alignment horizontal="left" vertical="top"/>
      <protection locked="0"/>
    </xf>
    <xf numFmtId="0" fontId="13" fillId="2" borderId="5" xfId="0" applyFont="1" applyFill="1" applyBorder="1" applyAlignment="1" applyProtection="1">
      <alignment horizontal="left" vertical="top"/>
      <protection locked="0"/>
    </xf>
    <xf numFmtId="0" fontId="13" fillId="2" borderId="6" xfId="0" applyFont="1" applyFill="1" applyBorder="1" applyAlignment="1" applyProtection="1">
      <alignment horizontal="left" vertical="top"/>
      <protection locked="0"/>
    </xf>
    <xf numFmtId="0" fontId="13" fillId="2" borderId="7" xfId="0" applyFont="1" applyFill="1" applyBorder="1" applyAlignment="1" applyProtection="1">
      <alignment horizontal="left" vertical="top"/>
      <protection locked="0"/>
    </xf>
    <xf numFmtId="0" fontId="13" fillId="2" borderId="0" xfId="0" applyFont="1" applyFill="1" applyBorder="1" applyAlignment="1" applyProtection="1">
      <alignment horizontal="left" vertical="top"/>
      <protection locked="0"/>
    </xf>
    <xf numFmtId="0" fontId="13" fillId="2" borderId="8" xfId="0" applyFont="1" applyFill="1" applyBorder="1" applyAlignment="1" applyProtection="1">
      <alignment horizontal="left" vertical="top"/>
      <protection locked="0"/>
    </xf>
    <xf numFmtId="0" fontId="13" fillId="2" borderId="9" xfId="0" applyFont="1" applyFill="1" applyBorder="1" applyAlignment="1" applyProtection="1">
      <alignment horizontal="left" vertical="top"/>
      <protection locked="0"/>
    </xf>
    <xf numFmtId="0" fontId="13" fillId="2" borderId="10" xfId="0" applyFont="1" applyFill="1" applyBorder="1" applyAlignment="1" applyProtection="1">
      <alignment horizontal="left" vertical="top"/>
      <protection locked="0"/>
    </xf>
    <xf numFmtId="0" fontId="13" fillId="2" borderId="11" xfId="0" applyFont="1" applyFill="1" applyBorder="1" applyAlignment="1" applyProtection="1">
      <alignment horizontal="left" vertical="top"/>
      <protection locked="0"/>
    </xf>
    <xf numFmtId="0" fontId="38" fillId="6" borderId="12" xfId="0" applyFont="1" applyFill="1" applyBorder="1" applyAlignment="1" applyProtection="1">
      <alignment horizontal="left"/>
    </xf>
    <xf numFmtId="0" fontId="38" fillId="6" borderId="13" xfId="0" applyFont="1" applyFill="1" applyBorder="1" applyAlignment="1" applyProtection="1">
      <alignment horizontal="left"/>
    </xf>
    <xf numFmtId="0" fontId="38" fillId="6" borderId="14" xfId="0" applyFont="1" applyFill="1" applyBorder="1" applyAlignment="1" applyProtection="1">
      <alignment horizontal="left"/>
    </xf>
    <xf numFmtId="0" fontId="13" fillId="6" borderId="19" xfId="0" applyFont="1" applyFill="1" applyBorder="1" applyAlignment="1" applyProtection="1">
      <alignment horizontal="left"/>
    </xf>
    <xf numFmtId="0" fontId="13" fillId="6" borderId="20" xfId="0" applyFont="1" applyFill="1" applyBorder="1" applyAlignment="1" applyProtection="1">
      <alignment horizontal="left"/>
    </xf>
    <xf numFmtId="0" fontId="31" fillId="6" borderId="5" xfId="0" applyFont="1" applyFill="1" applyBorder="1" applyAlignment="1" applyProtection="1">
      <alignment horizontal="center" vertical="center"/>
    </xf>
    <xf numFmtId="0" fontId="36" fillId="4" borderId="36" xfId="0" applyFont="1" applyFill="1" applyBorder="1" applyAlignment="1" applyProtection="1">
      <alignment horizontal="center" vertical="center"/>
    </xf>
    <xf numFmtId="0" fontId="36" fillId="4" borderId="31" xfId="0" applyFont="1" applyFill="1" applyBorder="1" applyAlignment="1" applyProtection="1">
      <alignment horizontal="center" vertical="center"/>
    </xf>
    <xf numFmtId="0" fontId="36" fillId="4" borderId="35" xfId="0" applyFont="1" applyFill="1" applyBorder="1" applyAlignment="1" applyProtection="1">
      <alignment horizontal="center" vertical="center"/>
    </xf>
    <xf numFmtId="0" fontId="30" fillId="6" borderId="0"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13" fillId="6" borderId="40" xfId="0" applyFont="1" applyFill="1" applyBorder="1" applyAlignment="1" applyProtection="1">
      <alignment horizontal="center"/>
    </xf>
    <xf numFmtId="0" fontId="13" fillId="6" borderId="5" xfId="0" applyFont="1" applyFill="1" applyBorder="1" applyAlignment="1" applyProtection="1">
      <alignment horizontal="center"/>
    </xf>
    <xf numFmtId="0" fontId="13" fillId="6" borderId="6" xfId="0" applyFont="1" applyFill="1" applyBorder="1" applyAlignment="1" applyProtection="1">
      <alignment horizontal="center"/>
    </xf>
    <xf numFmtId="166" fontId="25" fillId="6" borderId="19" xfId="1" applyNumberFormat="1" applyFont="1" applyFill="1" applyBorder="1" applyAlignment="1" applyProtection="1">
      <alignment horizontal="left"/>
    </xf>
    <xf numFmtId="166" fontId="25" fillId="6" borderId="2" xfId="1" applyNumberFormat="1" applyFont="1" applyFill="1" applyBorder="1" applyAlignment="1" applyProtection="1">
      <alignment horizontal="left"/>
    </xf>
    <xf numFmtId="0" fontId="52" fillId="8" borderId="12" xfId="0" applyFont="1" applyFill="1" applyBorder="1" applyAlignment="1" applyProtection="1">
      <alignment horizontal="center" vertical="center"/>
    </xf>
    <xf numFmtId="0" fontId="52" fillId="8" borderId="13" xfId="0" applyFont="1" applyFill="1" applyBorder="1" applyAlignment="1" applyProtection="1">
      <alignment horizontal="center" vertical="center"/>
    </xf>
    <xf numFmtId="0" fontId="52" fillId="8" borderId="14" xfId="0" applyFont="1" applyFill="1" applyBorder="1" applyAlignment="1" applyProtection="1">
      <alignment horizontal="center" vertical="center"/>
    </xf>
    <xf numFmtId="0" fontId="28" fillId="6" borderId="0" xfId="0" applyFont="1" applyFill="1" applyBorder="1" applyAlignment="1" applyProtection="1">
      <alignment horizontal="left" vertical="top" wrapText="1"/>
    </xf>
    <xf numFmtId="0" fontId="36" fillId="4" borderId="1" xfId="0" applyFont="1" applyFill="1" applyBorder="1" applyAlignment="1" applyProtection="1">
      <alignment horizontal="center" vertical="center"/>
    </xf>
    <xf numFmtId="0" fontId="13" fillId="6" borderId="0" xfId="0" applyFont="1" applyFill="1" applyBorder="1" applyAlignment="1" applyProtection="1">
      <alignment horizontal="center"/>
    </xf>
    <xf numFmtId="0" fontId="36" fillId="6" borderId="0"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166" fontId="25" fillId="6" borderId="0" xfId="1" applyNumberFormat="1" applyFont="1" applyFill="1" applyBorder="1" applyAlignment="1" applyProtection="1">
      <alignment horizontal="left"/>
    </xf>
    <xf numFmtId="0" fontId="58" fillId="6" borderId="19" xfId="0" applyFont="1" applyFill="1" applyBorder="1" applyAlignment="1" applyProtection="1">
      <alignment horizontal="left"/>
    </xf>
    <xf numFmtId="0" fontId="58" fillId="6" borderId="20" xfId="0" applyFont="1" applyFill="1" applyBorder="1" applyAlignment="1" applyProtection="1">
      <alignment horizontal="left"/>
    </xf>
    <xf numFmtId="0" fontId="61" fillId="6" borderId="12" xfId="0" applyFont="1" applyFill="1" applyBorder="1" applyAlignment="1" applyProtection="1">
      <alignment horizontal="left" wrapText="1"/>
    </xf>
    <xf numFmtId="0" fontId="61" fillId="6" borderId="13" xfId="0" applyFont="1" applyFill="1" applyBorder="1" applyAlignment="1" applyProtection="1">
      <alignment horizontal="left" wrapText="1"/>
    </xf>
    <xf numFmtId="0" fontId="61" fillId="6" borderId="14" xfId="0" applyFont="1" applyFill="1" applyBorder="1" applyAlignment="1" applyProtection="1">
      <alignment horizontal="left" wrapText="1"/>
    </xf>
    <xf numFmtId="43" fontId="38" fillId="6" borderId="12" xfId="0" applyNumberFormat="1" applyFont="1" applyFill="1" applyBorder="1" applyAlignment="1">
      <alignment vertical="center"/>
    </xf>
    <xf numFmtId="43" fontId="38" fillId="6" borderId="13" xfId="0" applyNumberFormat="1" applyFont="1" applyFill="1" applyBorder="1" applyAlignment="1">
      <alignment vertical="center"/>
    </xf>
    <xf numFmtId="43" fontId="38" fillId="6" borderId="14" xfId="0" applyNumberFormat="1" applyFont="1" applyFill="1" applyBorder="1" applyAlignment="1">
      <alignment vertical="center"/>
    </xf>
    <xf numFmtId="0" fontId="64" fillId="2" borderId="4" xfId="0" applyFont="1" applyFill="1" applyBorder="1" applyAlignment="1" applyProtection="1">
      <alignment horizontal="left" vertical="top"/>
      <protection locked="0"/>
    </xf>
    <xf numFmtId="0" fontId="64" fillId="2" borderId="5" xfId="0" applyFont="1" applyFill="1" applyBorder="1" applyAlignment="1" applyProtection="1">
      <alignment horizontal="left" vertical="top"/>
      <protection locked="0"/>
    </xf>
    <xf numFmtId="0" fontId="64" fillId="2" borderId="6" xfId="0" applyFont="1" applyFill="1" applyBorder="1" applyAlignment="1" applyProtection="1">
      <alignment horizontal="left" vertical="top"/>
      <protection locked="0"/>
    </xf>
    <xf numFmtId="0" fontId="64" fillId="2" borderId="9" xfId="0" applyFont="1" applyFill="1" applyBorder="1" applyAlignment="1" applyProtection="1">
      <alignment horizontal="left" vertical="top"/>
      <protection locked="0"/>
    </xf>
    <xf numFmtId="0" fontId="64" fillId="2" borderId="10" xfId="0" applyFont="1" applyFill="1" applyBorder="1" applyAlignment="1" applyProtection="1">
      <alignment horizontal="left" vertical="top"/>
      <protection locked="0"/>
    </xf>
    <xf numFmtId="0" fontId="64" fillId="2" borderId="11" xfId="0" applyFont="1" applyFill="1" applyBorder="1" applyAlignment="1" applyProtection="1">
      <alignment horizontal="left" vertical="top"/>
      <protection locked="0"/>
    </xf>
    <xf numFmtId="0" fontId="53" fillId="6" borderId="0" xfId="0" applyFont="1" applyFill="1" applyBorder="1" applyAlignment="1" applyProtection="1">
      <alignment horizontal="left" wrapText="1"/>
    </xf>
    <xf numFmtId="0" fontId="58" fillId="6" borderId="1" xfId="0" applyFont="1" applyFill="1" applyBorder="1" applyAlignment="1" applyProtection="1">
      <alignment horizontal="left"/>
    </xf>
    <xf numFmtId="0" fontId="60" fillId="6" borderId="18" xfId="3" applyFont="1" applyFill="1" applyBorder="1" applyAlignment="1" applyProtection="1">
      <alignment horizontal="left" vertical="center" wrapText="1"/>
    </xf>
    <xf numFmtId="0" fontId="60" fillId="6" borderId="0" xfId="3" applyFont="1" applyFill="1" applyBorder="1" applyAlignment="1" applyProtection="1">
      <alignment horizontal="left" vertical="center" wrapText="1"/>
    </xf>
    <xf numFmtId="0" fontId="28" fillId="6" borderId="0" xfId="0" applyFont="1" applyFill="1" applyBorder="1" applyAlignment="1" applyProtection="1">
      <alignment vertical="top" wrapText="1"/>
    </xf>
    <xf numFmtId="0" fontId="64" fillId="2" borderId="0" xfId="0" applyFont="1" applyFill="1" applyBorder="1" applyAlignment="1" applyProtection="1">
      <alignment horizontal="left" vertical="top"/>
      <protection locked="0"/>
    </xf>
    <xf numFmtId="0" fontId="64" fillId="2" borderId="8" xfId="0" applyFont="1" applyFill="1" applyBorder="1" applyAlignment="1" applyProtection="1">
      <alignment horizontal="left" vertical="top"/>
      <protection locked="0"/>
    </xf>
    <xf numFmtId="0" fontId="36" fillId="4" borderId="7" xfId="0" applyFont="1" applyFill="1" applyBorder="1" applyAlignment="1">
      <alignment horizontal="left" vertical="top" wrapText="1"/>
    </xf>
    <xf numFmtId="0" fontId="36" fillId="4" borderId="0" xfId="0" applyFont="1" applyFill="1" applyBorder="1" applyAlignment="1">
      <alignment horizontal="left" vertical="top" wrapText="1"/>
    </xf>
    <xf numFmtId="0" fontId="36" fillId="4" borderId="8" xfId="0" applyFont="1" applyFill="1" applyBorder="1" applyAlignment="1">
      <alignment horizontal="left" vertical="top" wrapText="1"/>
    </xf>
    <xf numFmtId="0" fontId="46" fillId="4" borderId="9" xfId="0" applyFont="1" applyFill="1" applyBorder="1" applyAlignment="1">
      <alignment horizontal="left" vertical="top" wrapText="1"/>
    </xf>
    <xf numFmtId="0" fontId="46" fillId="4" borderId="10" xfId="0" applyFont="1" applyFill="1" applyBorder="1" applyAlignment="1">
      <alignment horizontal="left" vertical="top" wrapText="1"/>
    </xf>
    <xf numFmtId="0" fontId="46" fillId="4" borderId="11" xfId="0" applyFont="1" applyFill="1" applyBorder="1" applyAlignment="1">
      <alignment horizontal="left" vertical="top" wrapText="1"/>
    </xf>
    <xf numFmtId="167" fontId="20" fillId="6" borderId="0" xfId="0" applyNumberFormat="1" applyFont="1" applyFill="1" applyBorder="1" applyAlignment="1">
      <alignment horizontal="left" vertical="center" wrapText="1"/>
    </xf>
    <xf numFmtId="0" fontId="25" fillId="6" borderId="2" xfId="0" applyFont="1" applyFill="1" applyBorder="1" applyAlignment="1">
      <alignment horizontal="left"/>
    </xf>
    <xf numFmtId="0" fontId="31" fillId="6" borderId="4" xfId="0" applyFont="1" applyFill="1" applyBorder="1" applyAlignment="1">
      <alignment horizontal="center" vertical="center"/>
    </xf>
    <xf numFmtId="0" fontId="31" fillId="6" borderId="5" xfId="0" applyFont="1" applyFill="1" applyBorder="1" applyAlignment="1">
      <alignment horizontal="center" vertical="center"/>
    </xf>
    <xf numFmtId="0" fontId="30" fillId="6" borderId="7" xfId="0" applyFont="1" applyFill="1" applyBorder="1" applyAlignment="1">
      <alignment horizontal="center" vertical="center"/>
    </xf>
    <xf numFmtId="0" fontId="30" fillId="6" borderId="0" xfId="0" applyFont="1" applyFill="1" applyBorder="1" applyAlignment="1">
      <alignment horizontal="center" vertical="center"/>
    </xf>
    <xf numFmtId="0" fontId="30" fillId="6" borderId="8" xfId="0" applyFont="1" applyFill="1" applyBorder="1" applyAlignment="1">
      <alignment horizontal="center" vertical="center"/>
    </xf>
    <xf numFmtId="0" fontId="36" fillId="4" borderId="30" xfId="0" applyFont="1" applyFill="1" applyBorder="1" applyAlignment="1">
      <alignment horizontal="center" vertical="center"/>
    </xf>
    <xf numFmtId="0" fontId="36" fillId="4" borderId="31" xfId="0" applyFont="1" applyFill="1" applyBorder="1" applyAlignment="1">
      <alignment horizontal="center" vertical="center"/>
    </xf>
    <xf numFmtId="0" fontId="3" fillId="6" borderId="0" xfId="0" applyFont="1" applyFill="1" applyBorder="1" applyAlignment="1">
      <alignment horizontal="center"/>
    </xf>
    <xf numFmtId="0" fontId="13" fillId="6" borderId="19" xfId="0" applyFont="1" applyFill="1" applyBorder="1" applyAlignment="1">
      <alignment horizontal="left" vertical="center"/>
    </xf>
    <xf numFmtId="0" fontId="13" fillId="6" borderId="2" xfId="0" applyFont="1" applyFill="1" applyBorder="1" applyAlignment="1">
      <alignment horizontal="left" vertical="center"/>
    </xf>
    <xf numFmtId="0" fontId="13" fillId="6" borderId="20" xfId="0" applyFont="1" applyFill="1" applyBorder="1" applyAlignment="1">
      <alignment horizontal="left" vertical="center"/>
    </xf>
    <xf numFmtId="0" fontId="31" fillId="6" borderId="4" xfId="0" applyFont="1" applyFill="1" applyBorder="1" applyAlignment="1">
      <alignment horizontal="left" vertical="center"/>
    </xf>
    <xf numFmtId="0" fontId="31" fillId="6" borderId="5" xfId="0" applyFont="1" applyFill="1" applyBorder="1" applyAlignment="1">
      <alignment horizontal="left" vertical="center"/>
    </xf>
    <xf numFmtId="0" fontId="36" fillId="4" borderId="22" xfId="0" applyFont="1" applyFill="1" applyBorder="1" applyAlignment="1">
      <alignment horizontal="center" vertical="center"/>
    </xf>
    <xf numFmtId="0" fontId="36" fillId="4" borderId="43" xfId="0" applyFont="1" applyFill="1" applyBorder="1" applyAlignment="1">
      <alignment horizontal="center" vertical="center"/>
    </xf>
    <xf numFmtId="0" fontId="13" fillId="6" borderId="19" xfId="0" applyFont="1" applyFill="1" applyBorder="1" applyAlignment="1">
      <alignment horizontal="left"/>
    </xf>
    <xf numFmtId="0" fontId="13" fillId="6" borderId="2" xfId="0" applyFont="1" applyFill="1" applyBorder="1" applyAlignment="1">
      <alignment horizontal="left"/>
    </xf>
    <xf numFmtId="0" fontId="13" fillId="6" borderId="20" xfId="0" applyFont="1" applyFill="1" applyBorder="1" applyAlignment="1">
      <alignment horizontal="left"/>
    </xf>
    <xf numFmtId="0" fontId="53" fillId="6" borderId="18" xfId="0" applyFont="1" applyFill="1" applyBorder="1" applyAlignment="1">
      <alignment horizontal="left" wrapText="1"/>
    </xf>
    <xf numFmtId="0" fontId="53" fillId="6" borderId="0" xfId="0" applyFont="1" applyFill="1" applyBorder="1" applyAlignment="1">
      <alignment horizontal="left" wrapText="1"/>
    </xf>
    <xf numFmtId="0" fontId="13" fillId="6" borderId="15"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36" fillId="4" borderId="9" xfId="0" applyFont="1" applyFill="1" applyBorder="1" applyAlignment="1">
      <alignment horizontal="left" vertical="top" wrapText="1"/>
    </xf>
    <xf numFmtId="0" fontId="36" fillId="4" borderId="10" xfId="0" applyFont="1" applyFill="1" applyBorder="1" applyAlignment="1">
      <alignment horizontal="left" vertical="top" wrapText="1"/>
    </xf>
    <xf numFmtId="0" fontId="36" fillId="4" borderId="11" xfId="0" applyFont="1" applyFill="1" applyBorder="1" applyAlignment="1">
      <alignment horizontal="left" vertical="top" wrapText="1"/>
    </xf>
    <xf numFmtId="0" fontId="13" fillId="6" borderId="1" xfId="0" applyFont="1" applyFill="1" applyBorder="1" applyAlignment="1">
      <alignment horizontal="left" vertical="center"/>
    </xf>
    <xf numFmtId="0" fontId="13" fillId="2" borderId="1" xfId="0" applyFont="1" applyFill="1" applyBorder="1" applyAlignment="1" applyProtection="1">
      <alignment horizontal="left" vertical="top"/>
      <protection locked="0"/>
    </xf>
    <xf numFmtId="0" fontId="13" fillId="6" borderId="0" xfId="0" applyFont="1" applyFill="1" applyBorder="1" applyAlignment="1">
      <alignment horizontal="center" vertical="center"/>
    </xf>
    <xf numFmtId="0" fontId="31" fillId="6" borderId="0" xfId="0" applyFont="1" applyFill="1" applyBorder="1" applyAlignment="1">
      <alignment horizontal="center" vertical="center" wrapText="1"/>
    </xf>
    <xf numFmtId="0" fontId="13" fillId="6" borderId="3" xfId="0" applyFont="1" applyFill="1" applyBorder="1" applyAlignment="1">
      <alignment horizontal="left" vertical="center"/>
    </xf>
    <xf numFmtId="0" fontId="46" fillId="5" borderId="0" xfId="0" applyFont="1" applyFill="1" applyBorder="1" applyAlignment="1">
      <alignment horizontal="left" vertical="top" wrapText="1"/>
    </xf>
    <xf numFmtId="0" fontId="31" fillId="6" borderId="0" xfId="0" applyFont="1" applyFill="1" applyBorder="1" applyAlignment="1">
      <alignment horizontal="left" vertical="center"/>
    </xf>
    <xf numFmtId="0" fontId="13" fillId="6" borderId="1" xfId="0" applyFont="1" applyFill="1" applyBorder="1" applyAlignment="1">
      <alignment horizontal="left" vertical="top"/>
    </xf>
    <xf numFmtId="0" fontId="36" fillId="4" borderId="1"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D$36" noThreeD="1"/>
</file>

<file path=xl/ctrlProps/ctrlProp2.xml><?xml version="1.0" encoding="utf-8"?>
<formControlPr xmlns="http://schemas.microsoft.com/office/spreadsheetml/2009/9/main" objectType="CheckBox" fmlaLink="$D$37"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285750</xdr:colOff>
          <xdr:row>30</xdr:row>
          <xdr:rowOff>9525</xdr:rowOff>
        </xdr:from>
        <xdr:to>
          <xdr:col>9</xdr:col>
          <xdr:colOff>695325</xdr:colOff>
          <xdr:row>31</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xdr:row>
          <xdr:rowOff>9525</xdr:rowOff>
        </xdr:from>
        <xdr:to>
          <xdr:col>10</xdr:col>
          <xdr:colOff>571500</xdr:colOff>
          <xdr:row>31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tatistik.at/web_de/statistiken/wirtschaft/preise/verbraucherpreisindex_vpi_hvpi/index.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B2:R15"/>
  <sheetViews>
    <sheetView tabSelected="1" view="pageBreakPreview" zoomScaleNormal="70" zoomScaleSheetLayoutView="100" workbookViewId="0">
      <selection activeCell="B5" sqref="B5"/>
    </sheetView>
  </sheetViews>
  <sheetFormatPr defaultColWidth="11.42578125" defaultRowHeight="15" x14ac:dyDescent="0.25"/>
  <cols>
    <col min="1" max="1" width="5.85546875" style="150" customWidth="1"/>
    <col min="2" max="16384" width="11.42578125" style="150"/>
  </cols>
  <sheetData>
    <row r="2" spans="2:18" ht="21.75" thickBot="1" x14ac:dyDescent="0.4">
      <c r="B2" s="148" t="s">
        <v>103</v>
      </c>
      <c r="C2" s="149"/>
      <c r="D2" s="149"/>
      <c r="E2" s="149"/>
      <c r="F2" s="149"/>
      <c r="G2" s="149"/>
      <c r="H2" s="149"/>
      <c r="I2" s="149"/>
      <c r="J2" s="149"/>
      <c r="K2" s="149"/>
      <c r="L2" s="149"/>
      <c r="M2" s="149"/>
      <c r="N2" s="149"/>
      <c r="O2" s="149"/>
      <c r="P2" s="149"/>
      <c r="Q2" s="149"/>
    </row>
    <row r="3" spans="2:18" x14ac:dyDescent="0.25">
      <c r="B3" s="151"/>
      <c r="C3" s="152"/>
      <c r="D3" s="152"/>
      <c r="E3" s="152"/>
      <c r="F3" s="152"/>
      <c r="G3" s="152"/>
      <c r="H3" s="152"/>
      <c r="I3" s="152"/>
      <c r="J3" s="152"/>
      <c r="K3" s="152"/>
      <c r="L3" s="152"/>
      <c r="M3" s="152"/>
      <c r="N3" s="152"/>
      <c r="O3" s="152"/>
      <c r="P3" s="152"/>
      <c r="Q3" s="153"/>
    </row>
    <row r="4" spans="2:18" ht="72" customHeight="1" x14ac:dyDescent="0.25">
      <c r="B4" s="345" t="s">
        <v>32</v>
      </c>
      <c r="C4" s="346"/>
      <c r="D4" s="346"/>
      <c r="E4" s="346"/>
      <c r="F4" s="346"/>
      <c r="G4" s="346"/>
      <c r="H4" s="346"/>
      <c r="I4" s="346"/>
      <c r="J4" s="346"/>
      <c r="K4" s="346"/>
      <c r="L4" s="346"/>
      <c r="M4" s="346"/>
      <c r="N4" s="346"/>
      <c r="O4" s="346"/>
      <c r="P4" s="346"/>
      <c r="Q4" s="347"/>
    </row>
    <row r="5" spans="2:18" ht="20.25" customHeight="1" x14ac:dyDescent="0.25">
      <c r="B5" s="154"/>
      <c r="C5" s="155"/>
      <c r="D5" s="155"/>
      <c r="E5" s="155"/>
      <c r="F5" s="155"/>
      <c r="G5" s="155"/>
      <c r="H5" s="155"/>
      <c r="I5" s="155"/>
      <c r="J5" s="155"/>
      <c r="K5" s="155"/>
      <c r="L5" s="155"/>
      <c r="M5" s="155"/>
      <c r="N5" s="155"/>
      <c r="O5" s="155"/>
      <c r="P5" s="155"/>
      <c r="Q5" s="156"/>
    </row>
    <row r="6" spans="2:18" ht="46.5" customHeight="1" x14ac:dyDescent="0.25">
      <c r="B6" s="345" t="s">
        <v>33</v>
      </c>
      <c r="C6" s="346"/>
      <c r="D6" s="346"/>
      <c r="E6" s="346"/>
      <c r="F6" s="346"/>
      <c r="G6" s="346"/>
      <c r="H6" s="346"/>
      <c r="I6" s="346"/>
      <c r="J6" s="346"/>
      <c r="K6" s="346"/>
      <c r="L6" s="346"/>
      <c r="M6" s="346"/>
      <c r="N6" s="346"/>
      <c r="O6" s="346"/>
      <c r="P6" s="346"/>
      <c r="Q6" s="347"/>
    </row>
    <row r="7" spans="2:18" ht="21" x14ac:dyDescent="0.25">
      <c r="B7" s="154"/>
      <c r="C7" s="155"/>
      <c r="D7" s="155"/>
      <c r="E7" s="155"/>
      <c r="F7" s="155"/>
      <c r="G7" s="155"/>
      <c r="H7" s="155"/>
      <c r="I7" s="155"/>
      <c r="J7" s="155"/>
      <c r="K7" s="155"/>
      <c r="L7" s="155"/>
      <c r="M7" s="155"/>
      <c r="N7" s="155"/>
      <c r="O7" s="155"/>
      <c r="P7" s="155"/>
      <c r="Q7" s="156"/>
    </row>
    <row r="8" spans="2:18" ht="60" customHeight="1" x14ac:dyDescent="0.25">
      <c r="B8" s="345" t="s">
        <v>115</v>
      </c>
      <c r="C8" s="346"/>
      <c r="D8" s="346"/>
      <c r="E8" s="346"/>
      <c r="F8" s="346"/>
      <c r="G8" s="346"/>
      <c r="H8" s="346"/>
      <c r="I8" s="346"/>
      <c r="J8" s="346"/>
      <c r="K8" s="346"/>
      <c r="L8" s="346"/>
      <c r="M8" s="346"/>
      <c r="N8" s="346"/>
      <c r="O8" s="346"/>
      <c r="P8" s="346"/>
      <c r="Q8" s="347"/>
    </row>
    <row r="9" spans="2:18" ht="21" x14ac:dyDescent="0.25">
      <c r="B9" s="154"/>
      <c r="C9" s="155"/>
      <c r="D9" s="155"/>
      <c r="E9" s="155"/>
      <c r="F9" s="155"/>
      <c r="G9" s="155"/>
      <c r="H9" s="155"/>
      <c r="I9" s="155"/>
      <c r="J9" s="155"/>
      <c r="K9" s="155"/>
      <c r="L9" s="155"/>
      <c r="M9" s="155"/>
      <c r="N9" s="155"/>
      <c r="O9" s="155"/>
      <c r="P9" s="155"/>
      <c r="Q9" s="156"/>
    </row>
    <row r="10" spans="2:18" ht="52.5" customHeight="1" x14ac:dyDescent="0.25">
      <c r="B10" s="345" t="s">
        <v>43</v>
      </c>
      <c r="C10" s="346"/>
      <c r="D10" s="346"/>
      <c r="E10" s="346"/>
      <c r="F10" s="346"/>
      <c r="G10" s="346"/>
      <c r="H10" s="346"/>
      <c r="I10" s="346"/>
      <c r="J10" s="346"/>
      <c r="K10" s="346"/>
      <c r="L10" s="346"/>
      <c r="M10" s="346"/>
      <c r="N10" s="346"/>
      <c r="O10" s="346"/>
      <c r="P10" s="346"/>
      <c r="Q10" s="347"/>
    </row>
    <row r="11" spans="2:18" ht="15" customHeight="1" x14ac:dyDescent="0.25">
      <c r="B11" s="154"/>
      <c r="C11" s="155"/>
      <c r="D11" s="155"/>
      <c r="E11" s="155"/>
      <c r="F11" s="155"/>
      <c r="G11" s="155"/>
      <c r="H11" s="155"/>
      <c r="I11" s="155"/>
      <c r="J11" s="155"/>
      <c r="K11" s="155"/>
      <c r="L11" s="155"/>
      <c r="M11" s="155"/>
      <c r="N11" s="155"/>
      <c r="O11" s="155"/>
      <c r="P11" s="155"/>
      <c r="Q11" s="156"/>
    </row>
    <row r="12" spans="2:18" ht="64.5" customHeight="1" x14ac:dyDescent="0.25">
      <c r="B12" s="345" t="s">
        <v>158</v>
      </c>
      <c r="C12" s="346"/>
      <c r="D12" s="346"/>
      <c r="E12" s="346"/>
      <c r="F12" s="346"/>
      <c r="G12" s="346"/>
      <c r="H12" s="346"/>
      <c r="I12" s="346"/>
      <c r="J12" s="346"/>
      <c r="K12" s="346"/>
      <c r="L12" s="346"/>
      <c r="M12" s="346"/>
      <c r="N12" s="346"/>
      <c r="O12" s="346"/>
      <c r="P12" s="346"/>
      <c r="Q12" s="347"/>
    </row>
    <row r="13" spans="2:18" ht="15" customHeight="1" x14ac:dyDescent="0.25">
      <c r="B13" s="154"/>
      <c r="C13" s="155"/>
      <c r="D13" s="155"/>
      <c r="E13" s="155"/>
      <c r="F13" s="155"/>
      <c r="G13" s="155"/>
      <c r="H13" s="155"/>
      <c r="I13" s="155"/>
      <c r="J13" s="155"/>
      <c r="K13" s="155"/>
      <c r="L13" s="155"/>
      <c r="M13" s="155"/>
      <c r="N13" s="155"/>
      <c r="O13" s="155"/>
      <c r="P13" s="155"/>
      <c r="Q13" s="156"/>
    </row>
    <row r="14" spans="2:18" ht="62.25" customHeight="1" x14ac:dyDescent="0.25">
      <c r="B14" s="345" t="s">
        <v>94</v>
      </c>
      <c r="C14" s="346"/>
      <c r="D14" s="346"/>
      <c r="E14" s="346"/>
      <c r="F14" s="346"/>
      <c r="G14" s="346"/>
      <c r="H14" s="346"/>
      <c r="I14" s="346"/>
      <c r="J14" s="346"/>
      <c r="K14" s="346"/>
      <c r="L14" s="346"/>
      <c r="M14" s="346"/>
      <c r="N14" s="346"/>
      <c r="O14" s="346"/>
      <c r="P14" s="346"/>
      <c r="Q14" s="347"/>
    </row>
    <row r="15" spans="2:18" ht="41.25" customHeight="1" thickBot="1" x14ac:dyDescent="0.3">
      <c r="B15" s="342" t="s">
        <v>34</v>
      </c>
      <c r="C15" s="343"/>
      <c r="D15" s="343"/>
      <c r="E15" s="343"/>
      <c r="F15" s="343"/>
      <c r="G15" s="343"/>
      <c r="H15" s="343"/>
      <c r="I15" s="343"/>
      <c r="J15" s="343"/>
      <c r="K15" s="343"/>
      <c r="L15" s="343"/>
      <c r="M15" s="343"/>
      <c r="N15" s="343"/>
      <c r="O15" s="343"/>
      <c r="P15" s="343"/>
      <c r="Q15" s="344"/>
      <c r="R15" s="157"/>
    </row>
  </sheetData>
  <sheetProtection algorithmName="SHA-512" hashValue="ZpOGsL8mea14K/1uOzzdIOu3OxchXvaZXuSNqCA+hRIm4Jt33OQh6BQ6f9AQlrniWVilaKW236gD7Ie27Z9zSg==" saltValue="G84/NXDOLmM8QGKNGpzxLw==" spinCount="100000" sheet="1" selectLockedCells="1"/>
  <mergeCells count="7">
    <mergeCell ref="B15:Q15"/>
    <mergeCell ref="B4:Q4"/>
    <mergeCell ref="B6:Q6"/>
    <mergeCell ref="B8:Q8"/>
    <mergeCell ref="B10:Q10"/>
    <mergeCell ref="B12:Q12"/>
    <mergeCell ref="B14:Q14"/>
  </mergeCells>
  <pageMargins left="0.25" right="0.25" top="0.75" bottom="0.75" header="0.3" footer="0.3"/>
  <pageSetup paperSize="9" scale="7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B2:AY62"/>
  <sheetViews>
    <sheetView view="pageBreakPreview" zoomScale="70" zoomScaleNormal="10" zoomScaleSheetLayoutView="70" workbookViewId="0">
      <selection activeCell="K30" sqref="K30"/>
    </sheetView>
  </sheetViews>
  <sheetFormatPr defaultColWidth="11.42578125" defaultRowHeight="15" x14ac:dyDescent="0.25"/>
  <cols>
    <col min="1" max="2" width="8.140625" style="1" customWidth="1"/>
    <col min="3" max="3" width="11" style="1" customWidth="1"/>
    <col min="4" max="7" width="11.42578125" style="1"/>
    <col min="8" max="8" width="47.85546875" style="1" customWidth="1"/>
    <col min="9" max="9" width="124" style="1" customWidth="1"/>
    <col min="10" max="10" width="53.140625" style="1" customWidth="1"/>
    <col min="11" max="11" width="51.7109375" style="1" customWidth="1"/>
    <col min="12" max="12" width="14.5703125" style="1" customWidth="1"/>
    <col min="13" max="25" width="51.7109375" style="1" customWidth="1"/>
    <col min="26" max="26" width="20.140625" style="1" customWidth="1"/>
    <col min="27" max="27" width="13.28515625" style="1" hidden="1" customWidth="1"/>
    <col min="28" max="28" width="13.140625" style="1" hidden="1" customWidth="1"/>
    <col min="29" max="29" width="54.85546875" style="1" hidden="1" customWidth="1"/>
    <col min="30" max="30" width="1.140625" style="1" customWidth="1"/>
    <col min="31" max="31" width="6.42578125" style="1" customWidth="1"/>
    <col min="32" max="36" width="10.85546875" style="1" customWidth="1"/>
    <col min="37" max="40" width="11.42578125" style="1"/>
    <col min="41" max="43" width="0" style="1" hidden="1" customWidth="1"/>
    <col min="44" max="16384" width="11.42578125" style="1"/>
  </cols>
  <sheetData>
    <row r="2" spans="2:51" ht="47.25" thickBot="1" x14ac:dyDescent="0.75">
      <c r="B2" s="78" t="s">
        <v>46</v>
      </c>
    </row>
    <row r="3" spans="2:51" ht="29.25" customHeight="1" x14ac:dyDescent="0.35">
      <c r="B3" s="91"/>
      <c r="C3" s="77"/>
      <c r="D3" s="77"/>
      <c r="E3" s="23"/>
      <c r="F3" s="17"/>
      <c r="G3" s="17"/>
      <c r="H3" s="12"/>
      <c r="I3" s="12"/>
      <c r="J3" s="12"/>
      <c r="K3" s="13"/>
      <c r="L3" s="2"/>
      <c r="M3" s="2"/>
      <c r="N3" s="2"/>
      <c r="O3" s="2"/>
      <c r="P3" s="2"/>
      <c r="Q3" s="2"/>
      <c r="R3" s="2"/>
      <c r="S3" s="2"/>
      <c r="T3" s="2"/>
      <c r="U3" s="2"/>
      <c r="V3" s="2"/>
      <c r="W3" s="2"/>
      <c r="X3" s="2"/>
      <c r="Y3" s="2"/>
      <c r="Z3" s="2"/>
      <c r="AA3" s="2"/>
      <c r="AB3" s="2"/>
      <c r="AC3" s="43"/>
      <c r="AD3" s="43"/>
      <c r="AE3" s="43"/>
      <c r="AF3" s="43"/>
      <c r="AG3" s="43"/>
      <c r="AH3" s="43"/>
      <c r="AI3" s="43"/>
      <c r="AJ3" s="43"/>
      <c r="AK3" s="43"/>
      <c r="AL3" s="43"/>
      <c r="AM3" s="43"/>
      <c r="AN3" s="43"/>
      <c r="AO3" s="43"/>
      <c r="AP3" s="43"/>
      <c r="AQ3" s="43"/>
      <c r="AR3" s="43"/>
      <c r="AS3" s="43"/>
      <c r="AT3" s="43"/>
      <c r="AU3" s="43"/>
    </row>
    <row r="4" spans="2:51" ht="92.25" customHeight="1" x14ac:dyDescent="0.25">
      <c r="B4" s="465" t="s">
        <v>171</v>
      </c>
      <c r="C4" s="466"/>
      <c r="D4" s="466"/>
      <c r="E4" s="466"/>
      <c r="F4" s="466"/>
      <c r="G4" s="466"/>
      <c r="H4" s="466"/>
      <c r="I4" s="466"/>
      <c r="J4" s="466"/>
      <c r="K4" s="467"/>
      <c r="L4" s="80"/>
      <c r="M4" s="80"/>
      <c r="N4" s="80"/>
      <c r="O4" s="80"/>
      <c r="P4" s="80"/>
      <c r="Q4" s="80"/>
      <c r="R4" s="80"/>
      <c r="S4" s="80"/>
      <c r="T4" s="80"/>
      <c r="U4" s="80"/>
      <c r="V4" s="80"/>
      <c r="W4" s="80"/>
      <c r="X4" s="80"/>
      <c r="Y4" s="80"/>
      <c r="Z4" s="76"/>
      <c r="AA4" s="76"/>
      <c r="AB4" s="76"/>
      <c r="AC4" s="43"/>
      <c r="AD4" s="43"/>
      <c r="AE4" s="43"/>
      <c r="AF4" s="43"/>
      <c r="AG4" s="43"/>
      <c r="AH4" s="43"/>
      <c r="AI4" s="43"/>
      <c r="AJ4" s="43"/>
      <c r="AK4" s="43"/>
      <c r="AL4" s="43"/>
      <c r="AM4" s="43"/>
      <c r="AN4" s="43"/>
      <c r="AO4" s="43">
        <f>'Anwendungsbereich iSd EpiG-VO'!K30</f>
        <v>0</v>
      </c>
      <c r="AP4" s="43"/>
      <c r="AQ4" s="43"/>
      <c r="AR4" s="43"/>
      <c r="AS4" s="43"/>
      <c r="AT4" s="43"/>
      <c r="AU4" s="43"/>
    </row>
    <row r="5" spans="2:51" ht="129.75" customHeight="1" x14ac:dyDescent="0.25">
      <c r="B5" s="465" t="s">
        <v>62</v>
      </c>
      <c r="C5" s="466"/>
      <c r="D5" s="466"/>
      <c r="E5" s="466"/>
      <c r="F5" s="466"/>
      <c r="G5" s="466"/>
      <c r="H5" s="466"/>
      <c r="I5" s="466"/>
      <c r="J5" s="466"/>
      <c r="K5" s="467"/>
      <c r="L5" s="80"/>
      <c r="M5" s="80"/>
      <c r="N5" s="80"/>
      <c r="O5" s="80"/>
      <c r="P5" s="80"/>
      <c r="Q5" s="80"/>
      <c r="R5" s="80"/>
      <c r="S5" s="80"/>
      <c r="T5" s="80"/>
      <c r="U5" s="80"/>
      <c r="V5" s="80"/>
      <c r="W5" s="80"/>
      <c r="X5" s="80"/>
      <c r="Y5" s="80"/>
      <c r="Z5" s="76"/>
      <c r="AA5" s="76"/>
      <c r="AB5" s="76"/>
      <c r="AC5" s="43"/>
      <c r="AD5" s="43"/>
      <c r="AE5" s="43"/>
      <c r="AF5" s="43"/>
      <c r="AG5" s="43"/>
      <c r="AH5" s="43"/>
      <c r="AI5" s="43"/>
      <c r="AJ5" s="43"/>
      <c r="AK5" s="43"/>
      <c r="AL5" s="43"/>
      <c r="AM5" s="43"/>
      <c r="AN5" s="43"/>
      <c r="AO5" s="43"/>
      <c r="AP5" s="43"/>
      <c r="AQ5" s="43"/>
      <c r="AR5" s="43"/>
      <c r="AS5" s="43"/>
      <c r="AT5" s="43"/>
      <c r="AU5" s="43"/>
      <c r="AV5" s="43"/>
      <c r="AW5" s="43"/>
      <c r="AX5" s="43"/>
    </row>
    <row r="6" spans="2:51" ht="94.5" customHeight="1" x14ac:dyDescent="0.25">
      <c r="B6" s="465" t="s">
        <v>172</v>
      </c>
      <c r="C6" s="466"/>
      <c r="D6" s="466"/>
      <c r="E6" s="466"/>
      <c r="F6" s="466"/>
      <c r="G6" s="466"/>
      <c r="H6" s="466"/>
      <c r="I6" s="466"/>
      <c r="J6" s="466"/>
      <c r="K6" s="467"/>
      <c r="L6" s="80"/>
      <c r="M6" s="80"/>
      <c r="N6" s="80"/>
      <c r="O6" s="80"/>
      <c r="P6" s="80"/>
      <c r="Q6" s="80"/>
      <c r="R6" s="80"/>
      <c r="S6" s="80"/>
      <c r="T6" s="80"/>
      <c r="U6" s="80"/>
      <c r="V6" s="80"/>
      <c r="W6" s="80"/>
      <c r="X6" s="80"/>
      <c r="Y6" s="80"/>
      <c r="Z6" s="76"/>
      <c r="AA6" s="76"/>
      <c r="AB6" s="76"/>
      <c r="AC6" s="43"/>
      <c r="AD6" s="43"/>
      <c r="AE6" s="43"/>
      <c r="AF6" s="43"/>
      <c r="AG6" s="43"/>
      <c r="AH6" s="43"/>
      <c r="AI6" s="43"/>
      <c r="AJ6" s="43"/>
      <c r="AK6" s="43"/>
      <c r="AL6" s="43"/>
      <c r="AM6" s="43"/>
      <c r="AN6" s="43"/>
      <c r="AO6" s="43"/>
      <c r="AP6" s="43"/>
      <c r="AQ6" s="43"/>
      <c r="AR6" s="43"/>
      <c r="AS6" s="43"/>
      <c r="AT6" s="43"/>
      <c r="AU6" s="43"/>
      <c r="AV6" s="43"/>
      <c r="AW6" s="43"/>
      <c r="AX6" s="43"/>
    </row>
    <row r="7" spans="2:51" ht="126" customHeight="1" x14ac:dyDescent="0.25">
      <c r="B7" s="465" t="s">
        <v>173</v>
      </c>
      <c r="C7" s="466"/>
      <c r="D7" s="466"/>
      <c r="E7" s="466"/>
      <c r="F7" s="466"/>
      <c r="G7" s="466"/>
      <c r="H7" s="466"/>
      <c r="I7" s="466"/>
      <c r="J7" s="466"/>
      <c r="K7" s="467"/>
      <c r="L7" s="80"/>
      <c r="M7" s="80"/>
      <c r="N7" s="80"/>
      <c r="O7" s="80"/>
      <c r="P7" s="80"/>
      <c r="Q7" s="80"/>
      <c r="R7" s="80"/>
      <c r="S7" s="80"/>
      <c r="T7" s="80"/>
      <c r="U7" s="80"/>
      <c r="V7" s="80"/>
      <c r="W7" s="80"/>
      <c r="X7" s="80"/>
      <c r="Y7" s="80"/>
      <c r="Z7" s="76"/>
      <c r="AA7" s="76"/>
      <c r="AB7" s="76"/>
      <c r="AC7" s="43"/>
      <c r="AD7" s="43"/>
      <c r="AE7" s="43"/>
      <c r="AF7" s="43"/>
      <c r="AG7" s="43"/>
      <c r="AH7" s="43"/>
      <c r="AI7" s="43"/>
      <c r="AJ7" s="43"/>
      <c r="AK7" s="43"/>
      <c r="AL7" s="43"/>
      <c r="AM7" s="43"/>
      <c r="AN7" s="43"/>
      <c r="AO7" s="43">
        <v>1</v>
      </c>
      <c r="AP7" s="92">
        <f>'Anwend. Varianten 1-3'!F62</f>
        <v>0</v>
      </c>
      <c r="AQ7" s="43" t="s">
        <v>48</v>
      </c>
      <c r="AR7" s="43"/>
      <c r="AS7" s="43"/>
      <c r="AT7" s="43"/>
      <c r="AU7" s="43"/>
      <c r="AV7" s="43"/>
      <c r="AW7" s="43"/>
      <c r="AX7" s="43"/>
    </row>
    <row r="8" spans="2:51" ht="101.25" customHeight="1" x14ac:dyDescent="0.25">
      <c r="B8" s="465" t="s">
        <v>93</v>
      </c>
      <c r="C8" s="466"/>
      <c r="D8" s="466"/>
      <c r="E8" s="466"/>
      <c r="F8" s="466"/>
      <c r="G8" s="466"/>
      <c r="H8" s="466"/>
      <c r="I8" s="466"/>
      <c r="J8" s="466"/>
      <c r="K8" s="467"/>
      <c r="L8" s="80"/>
      <c r="M8" s="80"/>
      <c r="N8" s="80"/>
      <c r="O8" s="80"/>
      <c r="P8" s="80"/>
      <c r="Q8" s="80"/>
      <c r="R8" s="80"/>
      <c r="S8" s="80"/>
      <c r="T8" s="80"/>
      <c r="U8" s="80"/>
      <c r="V8" s="80"/>
      <c r="W8" s="80"/>
      <c r="X8" s="80"/>
      <c r="Y8" s="80"/>
      <c r="Z8" s="76"/>
      <c r="AA8" s="76"/>
      <c r="AB8" s="76"/>
      <c r="AC8" s="43"/>
      <c r="AD8" s="43"/>
      <c r="AE8" s="43"/>
      <c r="AF8" s="43"/>
      <c r="AG8" s="43"/>
      <c r="AH8" s="43"/>
      <c r="AI8" s="43"/>
      <c r="AJ8" s="43"/>
      <c r="AK8" s="43"/>
      <c r="AL8" s="43"/>
      <c r="AM8" s="43"/>
      <c r="AN8" s="43"/>
      <c r="AO8" s="43"/>
      <c r="AP8" s="92"/>
      <c r="AQ8" s="43"/>
      <c r="AR8" s="43"/>
      <c r="AS8" s="43"/>
      <c r="AT8" s="43"/>
      <c r="AU8" s="43"/>
      <c r="AV8" s="43"/>
      <c r="AW8" s="43"/>
      <c r="AX8" s="43"/>
    </row>
    <row r="9" spans="2:51" ht="243.75" customHeight="1" x14ac:dyDescent="0.25">
      <c r="B9" s="465" t="s">
        <v>174</v>
      </c>
      <c r="C9" s="466"/>
      <c r="D9" s="466"/>
      <c r="E9" s="466"/>
      <c r="F9" s="466"/>
      <c r="G9" s="466"/>
      <c r="H9" s="466"/>
      <c r="I9" s="466"/>
      <c r="J9" s="466"/>
      <c r="K9" s="467"/>
      <c r="L9" s="80"/>
      <c r="M9" s="80"/>
      <c r="N9" s="80"/>
      <c r="O9" s="80"/>
      <c r="P9" s="80"/>
      <c r="Q9" s="80"/>
      <c r="R9" s="80"/>
      <c r="S9" s="80"/>
      <c r="T9" s="80"/>
      <c r="U9" s="80"/>
      <c r="V9" s="80"/>
      <c r="W9" s="80"/>
      <c r="X9" s="80"/>
      <c r="Y9" s="80"/>
      <c r="Z9" s="76"/>
      <c r="AA9" s="76"/>
      <c r="AB9" s="76"/>
      <c r="AC9" s="52"/>
      <c r="AD9" s="52"/>
      <c r="AE9" s="52"/>
      <c r="AF9" s="52"/>
      <c r="AG9" s="52"/>
      <c r="AH9" s="52"/>
      <c r="AI9" s="52"/>
      <c r="AJ9" s="52"/>
      <c r="AK9" s="52"/>
      <c r="AL9" s="52"/>
      <c r="AM9" s="52"/>
      <c r="AN9" s="52"/>
      <c r="AO9" s="52"/>
      <c r="AP9" s="102"/>
      <c r="AQ9" s="52"/>
      <c r="AR9" s="52"/>
      <c r="AS9" s="52"/>
      <c r="AT9" s="52"/>
      <c r="AU9" s="52"/>
      <c r="AV9" s="52"/>
      <c r="AW9" s="52"/>
      <c r="AX9" s="52"/>
      <c r="AY9" s="52"/>
    </row>
    <row r="10" spans="2:51" ht="119.25" customHeight="1" x14ac:dyDescent="0.25">
      <c r="B10" s="465" t="s">
        <v>175</v>
      </c>
      <c r="C10" s="466"/>
      <c r="D10" s="466"/>
      <c r="E10" s="466"/>
      <c r="F10" s="466"/>
      <c r="G10" s="466"/>
      <c r="H10" s="466"/>
      <c r="I10" s="466"/>
      <c r="J10" s="466"/>
      <c r="K10" s="467"/>
      <c r="L10" s="80"/>
      <c r="M10" s="80"/>
      <c r="N10" s="80"/>
      <c r="O10" s="80"/>
      <c r="P10" s="80"/>
      <c r="Q10" s="80"/>
      <c r="R10" s="80"/>
      <c r="S10" s="80"/>
      <c r="T10" s="80"/>
      <c r="U10" s="80"/>
      <c r="V10" s="80"/>
      <c r="W10" s="80"/>
      <c r="X10" s="80"/>
      <c r="Y10" s="80"/>
      <c r="Z10" s="76"/>
      <c r="AA10" s="76"/>
      <c r="AB10" s="76"/>
      <c r="AC10" s="52"/>
      <c r="AD10" s="52"/>
      <c r="AE10" s="52"/>
      <c r="AF10" s="52"/>
      <c r="AG10" s="52"/>
      <c r="AH10" s="52"/>
      <c r="AI10" s="52"/>
      <c r="AJ10" s="52"/>
      <c r="AK10" s="52"/>
      <c r="AL10" s="52"/>
      <c r="AM10" s="52"/>
      <c r="AN10" s="52"/>
      <c r="AO10" s="52"/>
      <c r="AP10" s="102"/>
      <c r="AQ10" s="52"/>
      <c r="AR10" s="52"/>
      <c r="AS10" s="52"/>
      <c r="AT10" s="52"/>
      <c r="AU10" s="52"/>
      <c r="AV10" s="52"/>
      <c r="AW10" s="52"/>
      <c r="AX10" s="52"/>
      <c r="AY10" s="52"/>
    </row>
    <row r="11" spans="2:51" ht="116.25" customHeight="1" thickBot="1" x14ac:dyDescent="0.3">
      <c r="B11" s="496" t="s">
        <v>150</v>
      </c>
      <c r="C11" s="497"/>
      <c r="D11" s="497"/>
      <c r="E11" s="497"/>
      <c r="F11" s="497"/>
      <c r="G11" s="497"/>
      <c r="H11" s="497"/>
      <c r="I11" s="497"/>
      <c r="J11" s="497"/>
      <c r="K11" s="498"/>
      <c r="L11" s="80"/>
      <c r="M11" s="80"/>
      <c r="N11" s="80"/>
      <c r="O11" s="80"/>
      <c r="P11" s="80"/>
      <c r="Q11" s="80"/>
      <c r="R11" s="80"/>
      <c r="S11" s="80"/>
      <c r="T11" s="80"/>
      <c r="U11" s="80"/>
      <c r="V11" s="80"/>
      <c r="W11" s="80"/>
      <c r="X11" s="80"/>
      <c r="Y11" s="80"/>
      <c r="Z11" s="76"/>
      <c r="AA11" s="76"/>
      <c r="AB11" s="76"/>
      <c r="AC11" s="52"/>
      <c r="AD11" s="52"/>
      <c r="AE11" s="52"/>
      <c r="AF11" s="52"/>
      <c r="AG11" s="52"/>
      <c r="AH11" s="52"/>
      <c r="AI11" s="52"/>
      <c r="AJ11" s="52"/>
      <c r="AK11" s="52"/>
      <c r="AL11" s="52"/>
      <c r="AM11" s="52"/>
      <c r="AN11" s="52"/>
      <c r="AO11" s="52"/>
      <c r="AP11" s="102"/>
      <c r="AQ11" s="52"/>
      <c r="AR11" s="52"/>
      <c r="AS11" s="52"/>
      <c r="AT11" s="52"/>
      <c r="AU11" s="52"/>
      <c r="AV11" s="52"/>
      <c r="AW11" s="52"/>
      <c r="AX11" s="52"/>
      <c r="AY11" s="52"/>
    </row>
    <row r="12" spans="2:51" ht="137.25" hidden="1" customHeight="1" x14ac:dyDescent="0.25">
      <c r="B12" s="2"/>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2"/>
      <c r="AD12" s="52"/>
      <c r="AE12" s="52"/>
      <c r="AF12" s="52"/>
      <c r="AG12" s="52"/>
      <c r="AH12" s="52"/>
      <c r="AI12" s="52"/>
      <c r="AJ12" s="52"/>
      <c r="AK12" s="52"/>
      <c r="AL12" s="52"/>
      <c r="AM12" s="52"/>
      <c r="AN12" s="52"/>
      <c r="AO12" s="52"/>
      <c r="AP12" s="102"/>
      <c r="AQ12" s="52"/>
      <c r="AR12" s="52"/>
      <c r="AS12" s="52"/>
      <c r="AT12" s="52"/>
      <c r="AU12" s="52"/>
      <c r="AV12" s="52"/>
      <c r="AW12" s="52"/>
      <c r="AX12" s="52"/>
      <c r="AY12" s="52"/>
    </row>
    <row r="13" spans="2:51" x14ac:dyDescent="0.25">
      <c r="AC13" s="52"/>
      <c r="AD13" s="52"/>
      <c r="AE13" s="52"/>
      <c r="AF13" s="52"/>
      <c r="AG13" s="52"/>
      <c r="AH13" s="52"/>
      <c r="AI13" s="52"/>
      <c r="AJ13" s="52"/>
      <c r="AK13" s="52"/>
      <c r="AL13" s="52"/>
      <c r="AM13" s="52"/>
      <c r="AN13" s="52"/>
      <c r="AO13" s="52"/>
      <c r="AP13" s="102"/>
      <c r="AQ13" s="52"/>
      <c r="AR13" s="52"/>
      <c r="AS13" s="52"/>
      <c r="AT13" s="52"/>
      <c r="AU13" s="52"/>
      <c r="AV13" s="52"/>
      <c r="AW13" s="52"/>
      <c r="AX13" s="52"/>
      <c r="AY13" s="52"/>
    </row>
    <row r="14" spans="2:51" x14ac:dyDescent="0.25">
      <c r="AC14" s="52"/>
      <c r="AD14" s="52"/>
      <c r="AE14" s="52"/>
      <c r="AF14" s="52"/>
      <c r="AG14" s="52"/>
      <c r="AH14" s="52"/>
      <c r="AI14" s="52"/>
      <c r="AJ14" s="52"/>
      <c r="AK14" s="52"/>
      <c r="AL14" s="52"/>
      <c r="AM14" s="52"/>
      <c r="AN14" s="52"/>
      <c r="AO14" s="52"/>
      <c r="AP14" s="102"/>
      <c r="AQ14" s="52"/>
      <c r="AR14" s="52"/>
      <c r="AS14" s="52"/>
      <c r="AT14" s="52"/>
      <c r="AU14" s="52"/>
      <c r="AV14" s="52"/>
      <c r="AW14" s="52"/>
      <c r="AX14" s="52"/>
      <c r="AY14" s="52"/>
    </row>
    <row r="15" spans="2:51" x14ac:dyDescent="0.25">
      <c r="AC15" s="52"/>
      <c r="AD15" s="52"/>
      <c r="AE15" s="52"/>
      <c r="AF15" s="52"/>
      <c r="AG15" s="52"/>
      <c r="AH15" s="52"/>
      <c r="AI15" s="52"/>
      <c r="AJ15" s="52"/>
      <c r="AK15" s="52"/>
      <c r="AL15" s="52"/>
      <c r="AM15" s="52"/>
      <c r="AN15" s="52"/>
      <c r="AO15" s="52"/>
      <c r="AP15" s="102"/>
      <c r="AQ15" s="52"/>
      <c r="AR15" s="52"/>
      <c r="AS15" s="52"/>
      <c r="AT15" s="52"/>
      <c r="AU15" s="52"/>
      <c r="AV15" s="52"/>
      <c r="AW15" s="52"/>
      <c r="AX15" s="52"/>
      <c r="AY15" s="52"/>
    </row>
    <row r="16" spans="2:51" ht="47.25" thickBot="1" x14ac:dyDescent="0.75">
      <c r="B16" s="78" t="s">
        <v>47</v>
      </c>
      <c r="AC16" s="52"/>
      <c r="AD16" s="52"/>
      <c r="AE16" s="52"/>
      <c r="AF16" s="52"/>
      <c r="AG16" s="52"/>
      <c r="AH16" s="52"/>
      <c r="AI16" s="52"/>
      <c r="AJ16" s="52"/>
      <c r="AK16" s="52"/>
      <c r="AL16" s="52"/>
      <c r="AM16" s="52"/>
      <c r="AN16" s="52"/>
      <c r="AO16" s="52"/>
      <c r="AP16" s="52"/>
      <c r="AQ16" s="52"/>
      <c r="AR16" s="52"/>
      <c r="AS16" s="52"/>
      <c r="AT16" s="52"/>
      <c r="AU16" s="52"/>
      <c r="AV16" s="52"/>
      <c r="AW16" s="52"/>
      <c r="AX16" s="52"/>
      <c r="AY16" s="52"/>
    </row>
    <row r="17" spans="2:51" ht="46.5" customHeight="1" x14ac:dyDescent="0.25">
      <c r="B17" s="11"/>
      <c r="C17" s="485" t="str">
        <f>"Unternehmen / Firma:"&amp;" "&amp;Stammdaten!F13</f>
        <v xml:space="preserve">Unternehmen / Firma: </v>
      </c>
      <c r="D17" s="485"/>
      <c r="E17" s="485"/>
      <c r="F17" s="485"/>
      <c r="G17" s="485"/>
      <c r="H17" s="485"/>
      <c r="I17" s="3"/>
      <c r="J17" s="3"/>
      <c r="K17" s="3"/>
      <c r="L17" s="4"/>
      <c r="M17" s="2"/>
      <c r="N17" s="2"/>
      <c r="O17" s="2"/>
      <c r="P17" s="2"/>
      <c r="Q17" s="2"/>
      <c r="R17" s="2"/>
      <c r="S17" s="2"/>
      <c r="T17" s="2"/>
      <c r="U17" s="2"/>
      <c r="V17" s="2"/>
      <c r="W17" s="2"/>
      <c r="X17" s="2"/>
      <c r="Y17" s="2"/>
      <c r="AC17" s="52"/>
      <c r="AD17" s="52"/>
      <c r="AE17" s="52"/>
      <c r="AF17" s="52"/>
      <c r="AG17" s="52"/>
      <c r="AH17" s="52"/>
      <c r="AI17" s="52"/>
      <c r="AJ17" s="52"/>
      <c r="AK17" s="52"/>
      <c r="AL17" s="52"/>
      <c r="AM17" s="52"/>
      <c r="AN17" s="52"/>
      <c r="AO17" s="52"/>
      <c r="AP17" s="52"/>
      <c r="AQ17" s="52"/>
      <c r="AR17" s="52"/>
      <c r="AS17" s="52"/>
      <c r="AT17" s="52"/>
      <c r="AU17" s="52"/>
      <c r="AV17" s="52"/>
      <c r="AW17" s="52"/>
      <c r="AX17" s="52"/>
      <c r="AY17" s="52"/>
    </row>
    <row r="18" spans="2:51" ht="50.25" customHeight="1" x14ac:dyDescent="0.25">
      <c r="B18" s="5"/>
      <c r="C18" s="505"/>
      <c r="D18" s="505"/>
      <c r="E18" s="505"/>
      <c r="F18" s="505"/>
      <c r="G18" s="505"/>
      <c r="H18" s="505"/>
      <c r="I18" s="6"/>
      <c r="J18" s="6"/>
      <c r="K18" s="6"/>
      <c r="L18" s="7"/>
      <c r="M18" s="2"/>
      <c r="N18" s="2"/>
      <c r="O18" s="2"/>
      <c r="P18" s="2"/>
      <c r="Q18" s="2"/>
      <c r="R18" s="2"/>
      <c r="S18" s="2"/>
      <c r="T18" s="2"/>
      <c r="U18" s="2"/>
      <c r="V18" s="2"/>
      <c r="W18" s="2"/>
      <c r="X18" s="2"/>
      <c r="Y18" s="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row>
    <row r="19" spans="2:51" hidden="1" x14ac:dyDescent="0.25">
      <c r="B19" s="5"/>
      <c r="C19" s="502" t="s">
        <v>176</v>
      </c>
      <c r="D19" s="502"/>
      <c r="E19" s="502"/>
      <c r="F19" s="502"/>
      <c r="G19" s="502"/>
      <c r="H19" s="502"/>
      <c r="I19" s="502"/>
      <c r="J19" s="502"/>
      <c r="K19" s="6"/>
      <c r="L19" s="7"/>
      <c r="M19" s="2"/>
      <c r="N19" s="2"/>
      <c r="O19" s="2"/>
      <c r="P19" s="2"/>
      <c r="Q19" s="2"/>
      <c r="R19" s="2"/>
      <c r="S19" s="2"/>
      <c r="T19" s="2"/>
      <c r="U19" s="2"/>
      <c r="V19" s="2"/>
      <c r="W19" s="2"/>
      <c r="X19" s="2"/>
      <c r="Y19" s="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row>
    <row r="20" spans="2:51" hidden="1" x14ac:dyDescent="0.25">
      <c r="B20" s="5"/>
      <c r="C20" s="502"/>
      <c r="D20" s="502"/>
      <c r="E20" s="502"/>
      <c r="F20" s="502"/>
      <c r="G20" s="502"/>
      <c r="H20" s="502"/>
      <c r="I20" s="502"/>
      <c r="J20" s="502"/>
      <c r="K20" s="6"/>
      <c r="L20" s="7"/>
      <c r="M20" s="2"/>
      <c r="N20" s="2"/>
      <c r="O20" s="2"/>
      <c r="P20" s="2"/>
      <c r="Q20" s="2"/>
      <c r="R20" s="2"/>
      <c r="S20" s="2"/>
      <c r="T20" s="2"/>
      <c r="U20" s="2"/>
      <c r="V20" s="2"/>
      <c r="W20" s="2"/>
      <c r="X20" s="2"/>
      <c r="Y20" s="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row>
    <row r="21" spans="2:51" ht="152.25" customHeight="1" x14ac:dyDescent="0.25">
      <c r="B21" s="5"/>
      <c r="C21" s="502"/>
      <c r="D21" s="502"/>
      <c r="E21" s="502"/>
      <c r="F21" s="502"/>
      <c r="G21" s="502"/>
      <c r="H21" s="502"/>
      <c r="I21" s="502"/>
      <c r="J21" s="502"/>
      <c r="K21" s="6"/>
      <c r="L21" s="7"/>
      <c r="M21" s="2"/>
      <c r="N21" s="2"/>
      <c r="O21" s="2"/>
      <c r="P21" s="2"/>
      <c r="Q21" s="2"/>
      <c r="R21" s="2"/>
      <c r="S21" s="2"/>
      <c r="T21" s="2"/>
      <c r="U21" s="2"/>
      <c r="V21" s="2"/>
      <c r="W21" s="2"/>
      <c r="X21" s="2"/>
      <c r="Y21" s="2"/>
      <c r="AA21" s="52">
        <f>'Anwendungsbereich iSd EpiG-VO'!$K$30</f>
        <v>0</v>
      </c>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row>
    <row r="22" spans="2:51" ht="15" customHeight="1" x14ac:dyDescent="0.25">
      <c r="B22" s="5"/>
      <c r="C22" s="507" t="s">
        <v>23</v>
      </c>
      <c r="D22" s="94"/>
      <c r="E22" s="94"/>
      <c r="F22" s="94"/>
      <c r="G22" s="94"/>
      <c r="H22" s="94"/>
      <c r="I22" s="94"/>
      <c r="J22" s="94"/>
      <c r="K22" s="6"/>
      <c r="L22" s="7"/>
      <c r="M22" s="2"/>
      <c r="N22" s="2"/>
      <c r="O22" s="2"/>
      <c r="P22" s="2"/>
      <c r="Q22" s="2"/>
      <c r="R22" s="2"/>
      <c r="S22" s="2"/>
      <c r="T22" s="2"/>
      <c r="U22" s="2"/>
      <c r="V22" s="2"/>
      <c r="W22" s="2"/>
      <c r="X22" s="2"/>
      <c r="Y22" s="2"/>
      <c r="AA22" s="52"/>
      <c r="AB22" s="52"/>
      <c r="AC22" s="52"/>
      <c r="AD22" s="52"/>
      <c r="AE22" s="52"/>
      <c r="AF22" s="52"/>
      <c r="AG22" s="52"/>
      <c r="AH22" s="52"/>
      <c r="AI22" s="52"/>
      <c r="AJ22" s="52"/>
      <c r="AK22" s="52"/>
    </row>
    <row r="23" spans="2:51" ht="15" customHeight="1" x14ac:dyDescent="0.25">
      <c r="B23" s="5"/>
      <c r="C23" s="507"/>
      <c r="D23" s="94"/>
      <c r="E23" s="94"/>
      <c r="F23" s="94"/>
      <c r="G23" s="94"/>
      <c r="H23" s="94"/>
      <c r="I23" s="94"/>
      <c r="J23" s="94"/>
      <c r="K23" s="6"/>
      <c r="L23" s="7"/>
      <c r="M23" s="2"/>
      <c r="N23" s="2"/>
      <c r="O23" s="2"/>
      <c r="P23" s="2"/>
      <c r="Q23" s="2"/>
      <c r="R23" s="2"/>
      <c r="S23" s="2"/>
      <c r="T23" s="2"/>
      <c r="U23" s="2"/>
      <c r="V23" s="2"/>
      <c r="W23" s="2"/>
      <c r="X23" s="2"/>
      <c r="Y23" s="2"/>
      <c r="Z23" s="2"/>
      <c r="AA23" s="106">
        <v>1</v>
      </c>
      <c r="AB23" s="113">
        <f>'Anwend. Varianten 1-3'!$F$62</f>
        <v>0</v>
      </c>
      <c r="AC23" s="106" t="s">
        <v>48</v>
      </c>
      <c r="AD23" s="106"/>
      <c r="AE23" s="106"/>
      <c r="AF23" s="106"/>
      <c r="AG23" s="106"/>
      <c r="AH23" s="106"/>
      <c r="AI23" s="106"/>
      <c r="AJ23" s="106"/>
      <c r="AK23" s="52"/>
    </row>
    <row r="24" spans="2:51" ht="18.75" x14ac:dyDescent="0.25">
      <c r="B24" s="5"/>
      <c r="C24" s="507">
        <v>1</v>
      </c>
      <c r="D24" s="95"/>
      <c r="E24" s="95"/>
      <c r="F24" s="95"/>
      <c r="G24" s="95"/>
      <c r="H24" s="95"/>
      <c r="I24" s="95"/>
      <c r="J24" s="95"/>
      <c r="K24" s="6"/>
      <c r="L24" s="7"/>
      <c r="M24" s="2"/>
      <c r="N24" s="2"/>
      <c r="O24" s="2"/>
      <c r="P24" s="2"/>
      <c r="Q24" s="2"/>
      <c r="R24" s="2"/>
      <c r="S24" s="2"/>
      <c r="T24" s="2"/>
      <c r="U24" s="2"/>
      <c r="V24" s="2"/>
      <c r="W24" s="2"/>
      <c r="X24" s="2"/>
      <c r="Y24" s="2"/>
      <c r="Z24" s="2"/>
      <c r="AA24" s="303" t="s">
        <v>102</v>
      </c>
      <c r="AB24" s="113">
        <f>'Anwend. Varianten 1-3'!$F$62</f>
        <v>0</v>
      </c>
      <c r="AC24" s="106" t="s">
        <v>48</v>
      </c>
      <c r="AD24" s="106"/>
      <c r="AE24" s="106"/>
      <c r="AF24" s="106"/>
      <c r="AG24" s="106"/>
      <c r="AH24" s="106"/>
      <c r="AI24" s="106"/>
      <c r="AJ24" s="106"/>
      <c r="AK24" s="52"/>
    </row>
    <row r="25" spans="2:51" ht="26.25" x14ac:dyDescent="0.4">
      <c r="B25" s="5"/>
      <c r="C25" s="507"/>
      <c r="D25" s="503" t="str">
        <f>IFERROR(VLOOKUP(AA21,AA23:AC31,3,FALSE),"Bitte wählen Sie einen Anwendungsbereich, um mit der Befüllung des Berechnungsformular starten zu können.")</f>
        <v>Bitte wählen Sie einen Anwendungsbereich, um mit der Befüllung des Berechnungsformular starten zu können.</v>
      </c>
      <c r="E25" s="503"/>
      <c r="F25" s="503"/>
      <c r="G25" s="503"/>
      <c r="H25" s="503"/>
      <c r="I25" s="503"/>
      <c r="J25" s="93">
        <f>IFERROR(VLOOKUP(AA21,AA23:AC31,2,FALSE),0)</f>
        <v>0</v>
      </c>
      <c r="K25" s="6"/>
      <c r="L25" s="7"/>
      <c r="M25" s="2"/>
      <c r="N25" s="2"/>
      <c r="O25" s="2"/>
      <c r="P25" s="2"/>
      <c r="Q25" s="2"/>
      <c r="R25" s="2"/>
      <c r="S25" s="2"/>
      <c r="T25" s="2"/>
      <c r="U25" s="2"/>
      <c r="V25" s="2"/>
      <c r="W25" s="2"/>
      <c r="X25" s="2"/>
      <c r="Y25" s="2"/>
      <c r="Z25" s="2"/>
      <c r="AA25" s="106">
        <v>2</v>
      </c>
      <c r="AB25" s="113">
        <f>'Anwend. Varianten 1-3'!$F$62</f>
        <v>0</v>
      </c>
      <c r="AC25" s="106" t="s">
        <v>48</v>
      </c>
      <c r="AD25" s="106"/>
      <c r="AE25" s="106"/>
      <c r="AF25" s="106"/>
      <c r="AG25" s="106"/>
      <c r="AH25" s="106"/>
      <c r="AI25" s="106"/>
      <c r="AJ25" s="106"/>
      <c r="AK25" s="52"/>
    </row>
    <row r="26" spans="2:51" ht="26.25" x14ac:dyDescent="0.4">
      <c r="B26" s="5"/>
      <c r="C26" s="95"/>
      <c r="D26" s="96"/>
      <c r="E26" s="96"/>
      <c r="F26" s="96"/>
      <c r="G26" s="96"/>
      <c r="H26" s="96"/>
      <c r="I26" s="96"/>
      <c r="J26" s="81"/>
      <c r="K26" s="6"/>
      <c r="L26" s="7"/>
      <c r="M26" s="2"/>
      <c r="N26" s="2"/>
      <c r="O26" s="2"/>
      <c r="P26" s="2"/>
      <c r="Q26" s="2"/>
      <c r="R26" s="2"/>
      <c r="S26" s="2"/>
      <c r="T26" s="2"/>
      <c r="U26" s="2"/>
      <c r="V26" s="2"/>
      <c r="W26" s="2"/>
      <c r="X26" s="2"/>
      <c r="Y26" s="2"/>
      <c r="Z26" s="2"/>
      <c r="AA26" s="106">
        <v>3</v>
      </c>
      <c r="AB26" s="113">
        <f>'Anwend. Varianten 1-3'!$F$62</f>
        <v>0</v>
      </c>
      <c r="AC26" s="106" t="s">
        <v>48</v>
      </c>
      <c r="AD26" s="106"/>
      <c r="AE26" s="106"/>
      <c r="AF26" s="106"/>
      <c r="AG26" s="106"/>
      <c r="AH26" s="106"/>
      <c r="AI26" s="106"/>
      <c r="AJ26" s="106"/>
      <c r="AK26" s="52"/>
    </row>
    <row r="27" spans="2:51" ht="26.25" x14ac:dyDescent="0.4">
      <c r="B27" s="5"/>
      <c r="C27" s="95"/>
      <c r="D27" s="96"/>
      <c r="E27" s="96"/>
      <c r="F27" s="96"/>
      <c r="G27" s="96"/>
      <c r="H27" s="96"/>
      <c r="I27" s="96"/>
      <c r="J27" s="81"/>
      <c r="K27" s="6"/>
      <c r="L27" s="7"/>
      <c r="M27" s="2"/>
      <c r="N27" s="2"/>
      <c r="O27" s="2"/>
      <c r="P27" s="2"/>
      <c r="Q27" s="2"/>
      <c r="R27" s="2"/>
      <c r="S27" s="2"/>
      <c r="T27" s="2"/>
      <c r="U27" s="2"/>
      <c r="V27" s="2"/>
      <c r="W27" s="2"/>
      <c r="X27" s="2"/>
      <c r="Y27" s="2"/>
      <c r="Z27" s="2"/>
      <c r="AA27" s="106">
        <v>4</v>
      </c>
      <c r="AB27" s="113">
        <f>'Anwend. Variante 4'!$F$59</f>
        <v>0</v>
      </c>
      <c r="AC27" s="106" t="s">
        <v>49</v>
      </c>
      <c r="AD27" s="106"/>
      <c r="AE27" s="106"/>
      <c r="AF27" s="106"/>
      <c r="AG27" s="106"/>
      <c r="AH27" s="106"/>
      <c r="AI27" s="106"/>
      <c r="AJ27" s="106"/>
      <c r="AK27" s="52"/>
    </row>
    <row r="28" spans="2:51" ht="26.25" x14ac:dyDescent="0.4">
      <c r="B28" s="5"/>
      <c r="C28" s="507" t="s">
        <v>23</v>
      </c>
      <c r="D28" s="96"/>
      <c r="E28" s="96"/>
      <c r="F28" s="96"/>
      <c r="G28" s="96"/>
      <c r="H28" s="96"/>
      <c r="I28" s="96"/>
      <c r="J28" s="81"/>
      <c r="K28" s="6"/>
      <c r="L28" s="7"/>
      <c r="M28" s="2"/>
      <c r="N28" s="2"/>
      <c r="O28" s="2"/>
      <c r="P28" s="2"/>
      <c r="Q28" s="2"/>
      <c r="R28" s="2"/>
      <c r="S28" s="2"/>
      <c r="T28" s="2"/>
      <c r="U28" s="2"/>
      <c r="V28" s="2"/>
      <c r="W28" s="2"/>
      <c r="X28" s="2"/>
      <c r="Y28" s="2"/>
      <c r="Z28" s="2"/>
      <c r="AA28" s="106">
        <v>5</v>
      </c>
      <c r="AB28" s="113">
        <f>'Anwend. Variante 5'!$F$61</f>
        <v>0</v>
      </c>
      <c r="AC28" s="106" t="s">
        <v>50</v>
      </c>
      <c r="AD28" s="106"/>
      <c r="AE28" s="106"/>
      <c r="AF28" s="106"/>
      <c r="AG28" s="106"/>
      <c r="AH28" s="106"/>
      <c r="AI28" s="106"/>
      <c r="AJ28" s="106"/>
      <c r="AK28" s="52"/>
    </row>
    <row r="29" spans="2:51" ht="18.75" customHeight="1" x14ac:dyDescent="0.25">
      <c r="B29" s="5"/>
      <c r="C29" s="507"/>
      <c r="D29" s="97"/>
      <c r="E29" s="97"/>
      <c r="F29" s="97"/>
      <c r="G29" s="97"/>
      <c r="H29" s="97"/>
      <c r="I29" s="97"/>
      <c r="J29" s="97"/>
      <c r="K29" s="6"/>
      <c r="L29" s="7"/>
      <c r="M29" s="2"/>
      <c r="N29" s="2"/>
      <c r="O29" s="2"/>
      <c r="P29" s="2"/>
      <c r="Q29" s="2"/>
      <c r="R29" s="2"/>
      <c r="S29" s="2"/>
      <c r="T29" s="2"/>
      <c r="U29" s="2"/>
      <c r="V29" s="2"/>
      <c r="W29" s="2"/>
      <c r="X29" s="2"/>
      <c r="Y29" s="2"/>
      <c r="Z29" s="83"/>
      <c r="AA29" s="106">
        <v>6</v>
      </c>
      <c r="AB29" s="113">
        <f>'Anwend. Variante 6'!$E$56</f>
        <v>0</v>
      </c>
      <c r="AC29" s="106" t="s">
        <v>51</v>
      </c>
      <c r="AD29" s="114"/>
      <c r="AE29" s="114"/>
      <c r="AF29" s="114"/>
      <c r="AG29" s="114"/>
      <c r="AH29" s="114"/>
      <c r="AI29" s="114"/>
      <c r="AJ29" s="114"/>
      <c r="AK29" s="52"/>
    </row>
    <row r="30" spans="2:51" ht="26.25" customHeight="1" x14ac:dyDescent="0.4">
      <c r="B30" s="5"/>
      <c r="C30" s="84">
        <v>2</v>
      </c>
      <c r="D30" s="506" t="s">
        <v>91</v>
      </c>
      <c r="E30" s="506"/>
      <c r="F30" s="506"/>
      <c r="G30" s="506"/>
      <c r="H30" s="506"/>
      <c r="I30" s="506"/>
      <c r="J30" s="192">
        <v>0</v>
      </c>
      <c r="K30" s="193" t="s">
        <v>92</v>
      </c>
      <c r="L30" s="7"/>
      <c r="M30" s="2"/>
      <c r="N30" s="2"/>
      <c r="O30" s="2"/>
      <c r="P30" s="2"/>
      <c r="Q30" s="2"/>
      <c r="R30" s="2"/>
      <c r="S30" s="2"/>
      <c r="T30" s="2"/>
      <c r="U30" s="2"/>
      <c r="V30" s="2"/>
      <c r="W30" s="2"/>
      <c r="X30" s="2"/>
      <c r="Y30" s="2"/>
      <c r="Z30" s="83"/>
      <c r="AA30" s="106">
        <v>7</v>
      </c>
      <c r="AB30" s="305">
        <f>'Anwend. Variante 7'!$F$41</f>
        <v>0</v>
      </c>
      <c r="AC30" s="106" t="s">
        <v>52</v>
      </c>
      <c r="AD30" s="114"/>
      <c r="AE30" s="114"/>
      <c r="AF30" s="114"/>
      <c r="AG30" s="114"/>
      <c r="AH30" s="114"/>
      <c r="AI30" s="114"/>
      <c r="AJ30" s="114"/>
      <c r="AK30" s="52"/>
    </row>
    <row r="31" spans="2:51" ht="26.25" customHeight="1" x14ac:dyDescent="0.4">
      <c r="B31" s="5"/>
      <c r="C31" s="84">
        <v>3</v>
      </c>
      <c r="D31" s="499" t="s">
        <v>53</v>
      </c>
      <c r="E31" s="499"/>
      <c r="F31" s="499"/>
      <c r="G31" s="499"/>
      <c r="H31" s="499"/>
      <c r="I31" s="499"/>
      <c r="J31" s="192">
        <v>0</v>
      </c>
      <c r="K31" s="193" t="s">
        <v>61</v>
      </c>
      <c r="L31" s="7"/>
      <c r="M31" s="2"/>
      <c r="N31" s="2"/>
      <c r="O31" s="2"/>
      <c r="P31" s="2"/>
      <c r="Q31" s="2"/>
      <c r="R31" s="2"/>
      <c r="S31" s="2"/>
      <c r="T31" s="2"/>
      <c r="U31" s="2"/>
      <c r="V31" s="2"/>
      <c r="W31" s="2"/>
      <c r="X31" s="2"/>
      <c r="Y31" s="2"/>
      <c r="Z31" s="82"/>
      <c r="AA31" s="304">
        <v>8</v>
      </c>
      <c r="AB31" s="311">
        <f>'Anwend. Variante 8'!F28</f>
        <v>0</v>
      </c>
      <c r="AC31" s="312" t="s">
        <v>145</v>
      </c>
      <c r="AD31" s="115"/>
      <c r="AE31" s="115"/>
      <c r="AF31" s="115"/>
      <c r="AG31" s="115"/>
      <c r="AH31" s="115"/>
      <c r="AI31" s="115"/>
      <c r="AJ31" s="115"/>
      <c r="AK31" s="52"/>
    </row>
    <row r="32" spans="2:51" ht="33.75" x14ac:dyDescent="0.4">
      <c r="B32" s="5"/>
      <c r="C32" s="85">
        <v>4</v>
      </c>
      <c r="D32" s="500"/>
      <c r="E32" s="500"/>
      <c r="F32" s="500"/>
      <c r="G32" s="500"/>
      <c r="H32" s="500"/>
      <c r="I32" s="500"/>
      <c r="J32" s="192"/>
      <c r="K32" s="193"/>
      <c r="L32" s="7"/>
      <c r="M32" s="2"/>
      <c r="N32" s="2"/>
      <c r="O32" s="2"/>
      <c r="P32" s="2"/>
      <c r="Q32" s="2"/>
      <c r="R32" s="2"/>
      <c r="S32" s="2"/>
      <c r="T32" s="2"/>
      <c r="U32" s="2"/>
      <c r="V32" s="2"/>
      <c r="W32" s="2"/>
      <c r="X32" s="2"/>
      <c r="Y32" s="2"/>
      <c r="Z32" s="2"/>
      <c r="AA32" s="106"/>
      <c r="AB32" s="106"/>
      <c r="AC32" s="106"/>
      <c r="AD32" s="106"/>
      <c r="AE32" s="106"/>
      <c r="AF32" s="106"/>
      <c r="AG32" s="106"/>
      <c r="AH32" s="106"/>
      <c r="AI32" s="106"/>
      <c r="AJ32" s="106"/>
      <c r="AK32" s="52"/>
    </row>
    <row r="33" spans="2:36" ht="33.75" x14ac:dyDescent="0.4">
      <c r="B33" s="5"/>
      <c r="C33" s="84">
        <v>5</v>
      </c>
      <c r="D33" s="500"/>
      <c r="E33" s="500"/>
      <c r="F33" s="500"/>
      <c r="G33" s="500"/>
      <c r="H33" s="500"/>
      <c r="I33" s="500"/>
      <c r="J33" s="192"/>
      <c r="K33" s="193"/>
      <c r="L33" s="7"/>
      <c r="M33" s="2"/>
      <c r="N33" s="2"/>
      <c r="O33" s="2"/>
      <c r="P33" s="2"/>
      <c r="Q33" s="2"/>
      <c r="R33" s="2"/>
      <c r="S33" s="2"/>
      <c r="T33" s="2"/>
      <c r="U33" s="2"/>
      <c r="V33" s="2"/>
      <c r="W33" s="2"/>
      <c r="X33" s="2"/>
      <c r="Y33" s="2"/>
      <c r="Z33" s="2"/>
      <c r="AA33" s="2"/>
      <c r="AB33" s="2"/>
      <c r="AC33" s="2"/>
      <c r="AD33" s="2"/>
      <c r="AE33" s="2"/>
      <c r="AF33" s="2"/>
      <c r="AG33" s="2"/>
      <c r="AH33" s="2"/>
      <c r="AI33" s="2"/>
      <c r="AJ33" s="2"/>
    </row>
    <row r="34" spans="2:36" ht="33.75" x14ac:dyDescent="0.4">
      <c r="B34" s="5"/>
      <c r="C34" s="84">
        <v>6</v>
      </c>
      <c r="D34" s="500"/>
      <c r="E34" s="500"/>
      <c r="F34" s="500"/>
      <c r="G34" s="500"/>
      <c r="H34" s="500"/>
      <c r="I34" s="500"/>
      <c r="J34" s="192"/>
      <c r="K34" s="193"/>
      <c r="L34" s="7"/>
      <c r="M34" s="2"/>
      <c r="N34" s="2"/>
      <c r="O34" s="2"/>
      <c r="P34" s="2"/>
      <c r="Q34" s="2"/>
      <c r="R34" s="2"/>
      <c r="S34" s="2"/>
      <c r="T34" s="2"/>
      <c r="U34" s="2"/>
      <c r="V34" s="2"/>
      <c r="W34" s="2"/>
      <c r="X34" s="2"/>
      <c r="Y34" s="2"/>
      <c r="Z34" s="2"/>
      <c r="AA34" s="2"/>
      <c r="AB34" s="2"/>
      <c r="AC34" s="2"/>
      <c r="AD34" s="2"/>
      <c r="AE34" s="2"/>
      <c r="AF34" s="2"/>
      <c r="AG34" s="2"/>
      <c r="AH34" s="2"/>
      <c r="AI34" s="2"/>
      <c r="AJ34" s="2"/>
    </row>
    <row r="35" spans="2:36" ht="33.75" x14ac:dyDescent="0.4">
      <c r="B35" s="5"/>
      <c r="C35" s="85">
        <v>7</v>
      </c>
      <c r="D35" s="500"/>
      <c r="E35" s="500"/>
      <c r="F35" s="500"/>
      <c r="G35" s="500"/>
      <c r="H35" s="500"/>
      <c r="I35" s="500"/>
      <c r="J35" s="192"/>
      <c r="K35" s="193"/>
      <c r="L35" s="7"/>
      <c r="M35" s="2"/>
      <c r="N35" s="2"/>
      <c r="O35" s="2"/>
      <c r="P35" s="118"/>
      <c r="Q35" s="2"/>
      <c r="R35" s="2"/>
      <c r="S35" s="2"/>
      <c r="T35" s="2"/>
      <c r="U35" s="2"/>
      <c r="V35" s="2"/>
      <c r="W35" s="2"/>
      <c r="X35" s="2"/>
      <c r="Y35" s="2"/>
      <c r="Z35" s="2"/>
      <c r="AA35" s="2"/>
      <c r="AB35" s="2"/>
      <c r="AC35" s="2"/>
      <c r="AD35" s="2"/>
      <c r="AE35" s="2"/>
      <c r="AF35" s="2"/>
      <c r="AG35" s="2"/>
      <c r="AH35" s="2"/>
      <c r="AI35" s="2"/>
      <c r="AJ35" s="2"/>
    </row>
    <row r="36" spans="2:36" ht="33.75" x14ac:dyDescent="0.4">
      <c r="B36" s="5"/>
      <c r="C36" s="84">
        <v>8</v>
      </c>
      <c r="D36" s="500"/>
      <c r="E36" s="500"/>
      <c r="F36" s="500"/>
      <c r="G36" s="500"/>
      <c r="H36" s="500"/>
      <c r="I36" s="500"/>
      <c r="J36" s="192"/>
      <c r="K36" s="193"/>
      <c r="L36" s="7"/>
      <c r="M36" s="2"/>
      <c r="N36" s="2"/>
      <c r="O36" s="2"/>
      <c r="P36" s="2"/>
      <c r="Q36" s="2"/>
      <c r="R36" s="2"/>
      <c r="S36" s="2"/>
      <c r="T36" s="2"/>
      <c r="U36" s="2"/>
      <c r="V36" s="2"/>
      <c r="W36" s="2"/>
      <c r="X36" s="2"/>
      <c r="Y36" s="2"/>
      <c r="Z36" s="2"/>
      <c r="AA36" s="2"/>
      <c r="AB36" s="2"/>
      <c r="AC36" s="2"/>
      <c r="AD36" s="2"/>
      <c r="AE36" s="2"/>
      <c r="AF36" s="2"/>
      <c r="AG36" s="2"/>
      <c r="AH36" s="2"/>
      <c r="AI36" s="2"/>
      <c r="AJ36" s="2"/>
    </row>
    <row r="37" spans="2:36" ht="33.75" x14ac:dyDescent="0.4">
      <c r="B37" s="5"/>
      <c r="C37" s="84">
        <v>9</v>
      </c>
      <c r="D37" s="500"/>
      <c r="E37" s="500"/>
      <c r="F37" s="500"/>
      <c r="G37" s="500"/>
      <c r="H37" s="500"/>
      <c r="I37" s="500"/>
      <c r="J37" s="192"/>
      <c r="K37" s="193"/>
      <c r="L37" s="7"/>
      <c r="M37" s="2"/>
      <c r="N37" s="2"/>
      <c r="O37" s="2"/>
      <c r="P37" s="2"/>
      <c r="Q37" s="2"/>
      <c r="R37" s="2"/>
      <c r="S37" s="2"/>
      <c r="T37" s="2"/>
      <c r="U37" s="2"/>
      <c r="V37" s="2"/>
      <c r="W37" s="2"/>
      <c r="X37" s="2"/>
      <c r="Y37" s="2"/>
      <c r="Z37" s="2"/>
      <c r="AA37" s="2"/>
      <c r="AB37" s="2"/>
      <c r="AC37" s="2"/>
      <c r="AD37" s="2"/>
      <c r="AE37" s="2"/>
      <c r="AF37" s="2"/>
      <c r="AG37" s="2"/>
      <c r="AH37" s="2"/>
      <c r="AI37" s="2"/>
      <c r="AJ37" s="2"/>
    </row>
    <row r="38" spans="2:36" ht="33.75" x14ac:dyDescent="0.4">
      <c r="B38" s="5"/>
      <c r="C38" s="85">
        <v>10</v>
      </c>
      <c r="D38" s="500"/>
      <c r="E38" s="500"/>
      <c r="F38" s="500"/>
      <c r="G38" s="500"/>
      <c r="H38" s="500"/>
      <c r="I38" s="500"/>
      <c r="J38" s="192"/>
      <c r="K38" s="193"/>
      <c r="L38" s="7"/>
      <c r="M38" s="2"/>
      <c r="N38" s="2"/>
      <c r="O38" s="2"/>
      <c r="P38" s="2"/>
      <c r="Q38" s="2"/>
      <c r="R38" s="2"/>
      <c r="S38" s="2"/>
      <c r="T38" s="2"/>
      <c r="U38" s="2"/>
      <c r="V38" s="2"/>
      <c r="W38" s="2"/>
      <c r="X38" s="2"/>
      <c r="Y38" s="2"/>
      <c r="Z38" s="2"/>
      <c r="AA38" s="2"/>
      <c r="AB38" s="2"/>
      <c r="AC38" s="2"/>
      <c r="AD38" s="2"/>
      <c r="AE38" s="2"/>
      <c r="AF38" s="2"/>
      <c r="AG38" s="2"/>
      <c r="AH38" s="2"/>
      <c r="AI38" s="2"/>
      <c r="AJ38" s="2"/>
    </row>
    <row r="39" spans="2:36" ht="33.75" x14ac:dyDescent="0.4">
      <c r="B39" s="5"/>
      <c r="C39" s="84">
        <v>11</v>
      </c>
      <c r="D39" s="500"/>
      <c r="E39" s="500"/>
      <c r="F39" s="500"/>
      <c r="G39" s="500"/>
      <c r="H39" s="500"/>
      <c r="I39" s="500"/>
      <c r="J39" s="192"/>
      <c r="K39" s="193"/>
      <c r="L39" s="7"/>
      <c r="M39" s="2"/>
      <c r="N39" s="2"/>
      <c r="O39" s="2"/>
      <c r="P39" s="2"/>
      <c r="Q39" s="2"/>
      <c r="R39" s="2"/>
      <c r="S39" s="2"/>
      <c r="T39" s="2"/>
      <c r="U39" s="2"/>
      <c r="V39" s="2"/>
      <c r="W39" s="2"/>
      <c r="X39" s="2"/>
      <c r="Y39" s="2"/>
      <c r="Z39" s="2"/>
      <c r="AA39" s="2"/>
      <c r="AB39" s="2"/>
      <c r="AC39" s="2"/>
      <c r="AD39" s="2"/>
      <c r="AE39" s="2"/>
      <c r="AF39" s="2"/>
      <c r="AG39" s="2"/>
      <c r="AH39" s="2"/>
      <c r="AI39" s="2"/>
      <c r="AJ39" s="2"/>
    </row>
    <row r="40" spans="2:36" ht="33.75" x14ac:dyDescent="0.4">
      <c r="B40" s="5"/>
      <c r="C40" s="84">
        <v>12</v>
      </c>
      <c r="D40" s="500"/>
      <c r="E40" s="500"/>
      <c r="F40" s="500"/>
      <c r="G40" s="500"/>
      <c r="H40" s="500"/>
      <c r="I40" s="500"/>
      <c r="J40" s="192"/>
      <c r="K40" s="193"/>
      <c r="L40" s="7"/>
      <c r="M40" s="2"/>
      <c r="N40" s="2"/>
      <c r="O40" s="2"/>
      <c r="P40" s="2"/>
      <c r="Q40" s="2"/>
      <c r="R40" s="2"/>
      <c r="S40" s="2"/>
      <c r="T40" s="2"/>
      <c r="U40" s="2"/>
      <c r="V40" s="2"/>
      <c r="W40" s="2"/>
      <c r="X40" s="2"/>
      <c r="Y40" s="2"/>
      <c r="Z40" s="2"/>
      <c r="AA40" s="2"/>
      <c r="AB40" s="2"/>
      <c r="AC40" s="2"/>
      <c r="AD40" s="2"/>
      <c r="AE40" s="2"/>
      <c r="AF40" s="2"/>
      <c r="AG40" s="2"/>
      <c r="AH40" s="2"/>
      <c r="AI40" s="2"/>
      <c r="AJ40" s="2"/>
    </row>
    <row r="41" spans="2:36" ht="33.75" x14ac:dyDescent="0.4">
      <c r="B41" s="5"/>
      <c r="C41" s="85">
        <v>13</v>
      </c>
      <c r="D41" s="500"/>
      <c r="E41" s="500"/>
      <c r="F41" s="500"/>
      <c r="G41" s="500"/>
      <c r="H41" s="500"/>
      <c r="I41" s="500"/>
      <c r="J41" s="192"/>
      <c r="K41" s="193"/>
      <c r="L41" s="7"/>
      <c r="M41" s="2"/>
      <c r="N41" s="2"/>
      <c r="O41" s="2"/>
      <c r="P41" s="2"/>
      <c r="Q41" s="2"/>
      <c r="R41" s="2"/>
      <c r="S41" s="2"/>
      <c r="T41" s="2"/>
      <c r="U41" s="2"/>
      <c r="V41" s="2"/>
      <c r="W41" s="2"/>
      <c r="X41" s="2"/>
      <c r="Y41" s="2"/>
      <c r="Z41" s="2"/>
      <c r="AA41" s="2"/>
      <c r="AB41" s="2"/>
      <c r="AC41" s="2"/>
      <c r="AD41" s="2"/>
      <c r="AE41" s="2"/>
      <c r="AF41" s="2"/>
      <c r="AG41" s="2"/>
      <c r="AH41" s="2"/>
      <c r="AI41" s="2"/>
      <c r="AJ41" s="2"/>
    </row>
    <row r="42" spans="2:36" ht="26.25" x14ac:dyDescent="0.25">
      <c r="B42" s="5"/>
      <c r="C42" s="89"/>
      <c r="D42" s="501"/>
      <c r="E42" s="501"/>
      <c r="F42" s="501"/>
      <c r="G42" s="501"/>
      <c r="H42" s="501"/>
      <c r="I42" s="501"/>
      <c r="J42" s="6"/>
      <c r="K42" s="6"/>
      <c r="L42" s="7"/>
      <c r="M42" s="2"/>
      <c r="N42" s="2"/>
      <c r="O42" s="2"/>
      <c r="P42" s="2"/>
      <c r="Q42" s="2"/>
      <c r="R42" s="2"/>
      <c r="S42" s="2"/>
      <c r="T42" s="2"/>
      <c r="U42" s="2"/>
      <c r="V42" s="2"/>
      <c r="W42" s="2"/>
      <c r="X42" s="2"/>
      <c r="Y42" s="2"/>
      <c r="Z42" s="2"/>
      <c r="AA42" s="2"/>
      <c r="AB42" s="2"/>
      <c r="AC42" s="2"/>
      <c r="AD42" s="2"/>
      <c r="AE42" s="2"/>
      <c r="AF42" s="2"/>
      <c r="AG42" s="2"/>
      <c r="AH42" s="2"/>
      <c r="AI42" s="2"/>
      <c r="AJ42" s="2"/>
    </row>
    <row r="43" spans="2:36" x14ac:dyDescent="0.25">
      <c r="B43" s="5"/>
      <c r="C43" s="90"/>
      <c r="D43" s="480"/>
      <c r="E43" s="480"/>
      <c r="F43" s="480"/>
      <c r="G43" s="480"/>
      <c r="H43" s="480"/>
      <c r="I43" s="147"/>
      <c r="J43" s="6"/>
      <c r="K43" s="6"/>
      <c r="L43" s="7"/>
      <c r="M43" s="2"/>
      <c r="N43" s="2"/>
      <c r="O43" s="2"/>
      <c r="P43" s="2"/>
      <c r="Q43" s="2"/>
      <c r="R43" s="2"/>
      <c r="S43" s="2"/>
      <c r="T43" s="2"/>
      <c r="U43" s="2"/>
      <c r="V43" s="2"/>
      <c r="W43" s="2"/>
      <c r="X43" s="2"/>
      <c r="Y43" s="2"/>
      <c r="Z43" s="2"/>
      <c r="AA43" s="2"/>
      <c r="AB43" s="2"/>
      <c r="AC43" s="2"/>
      <c r="AD43" s="2"/>
      <c r="AE43" s="2"/>
      <c r="AF43" s="2"/>
      <c r="AG43" s="2"/>
      <c r="AH43" s="2"/>
      <c r="AI43" s="2"/>
      <c r="AJ43" s="2"/>
    </row>
    <row r="44" spans="2:36" ht="33.75" x14ac:dyDescent="0.5">
      <c r="B44" s="5"/>
      <c r="C44" s="88">
        <v>14</v>
      </c>
      <c r="D44" s="494" t="s">
        <v>105</v>
      </c>
      <c r="E44" s="495"/>
      <c r="F44" s="495"/>
      <c r="G44" s="495"/>
      <c r="H44" s="495"/>
      <c r="I44" s="495"/>
      <c r="J44" s="187">
        <v>0</v>
      </c>
      <c r="K44" s="61" t="str">
        <f>IF(J44&gt;1000,"Achtung Kosten &gt; EURO 1.000!"," ")</f>
        <v xml:space="preserve"> </v>
      </c>
      <c r="L44" s="7"/>
      <c r="M44" s="2"/>
      <c r="N44" s="2"/>
      <c r="O44" s="2"/>
      <c r="P44" s="2"/>
      <c r="Q44" s="2"/>
      <c r="R44" s="2"/>
      <c r="S44" s="2"/>
      <c r="T44" s="2"/>
      <c r="U44" s="2"/>
      <c r="V44" s="2"/>
      <c r="W44" s="2"/>
      <c r="X44" s="2"/>
      <c r="Y44" s="2"/>
      <c r="Z44" s="2"/>
      <c r="AA44" s="2"/>
      <c r="AB44" s="2"/>
      <c r="AC44" s="2"/>
      <c r="AD44" s="2"/>
      <c r="AE44" s="2"/>
      <c r="AF44" s="2"/>
      <c r="AG44" s="2"/>
      <c r="AH44" s="2"/>
      <c r="AI44" s="2"/>
      <c r="AJ44" s="2"/>
    </row>
    <row r="45" spans="2:36" x14ac:dyDescent="0.25">
      <c r="B45" s="5"/>
      <c r="C45" s="87"/>
      <c r="D45" s="147"/>
      <c r="E45" s="147"/>
      <c r="F45" s="147"/>
      <c r="G45" s="147"/>
      <c r="H45" s="147"/>
      <c r="I45" s="147"/>
      <c r="J45" s="6"/>
      <c r="K45" s="6"/>
      <c r="L45" s="7"/>
      <c r="M45" s="2"/>
      <c r="N45" s="2"/>
      <c r="O45" s="2"/>
      <c r="P45" s="2"/>
      <c r="Q45" s="2"/>
      <c r="R45" s="2"/>
      <c r="S45" s="2"/>
      <c r="T45" s="2"/>
      <c r="U45" s="2"/>
      <c r="V45" s="2"/>
      <c r="W45" s="2"/>
      <c r="X45" s="2"/>
      <c r="Y45" s="2"/>
      <c r="Z45" s="2"/>
      <c r="AA45" s="2"/>
      <c r="AB45" s="2"/>
      <c r="AC45" s="2"/>
      <c r="AD45" s="2"/>
      <c r="AE45" s="2"/>
      <c r="AF45" s="2"/>
      <c r="AG45" s="2"/>
      <c r="AH45" s="2"/>
      <c r="AI45" s="2"/>
      <c r="AJ45" s="2"/>
    </row>
    <row r="46" spans="2:36" ht="39.75" customHeight="1" thickBot="1" x14ac:dyDescent="0.55000000000000004">
      <c r="B46" s="5"/>
      <c r="C46" s="86">
        <v>15</v>
      </c>
      <c r="D46" s="493" t="s">
        <v>177</v>
      </c>
      <c r="E46" s="493"/>
      <c r="F46" s="493"/>
      <c r="G46" s="493"/>
      <c r="H46" s="493"/>
      <c r="I46" s="493"/>
      <c r="J46" s="48">
        <f>IF('Anwendungsbereich iSd EpiG-VO'!K30=8,J25-SUM(J30:J41),J25-SUM(J30:J41)+IF(J44&gt;1000,1000,J44))</f>
        <v>0</v>
      </c>
      <c r="K46" s="6"/>
      <c r="L46" s="7"/>
      <c r="M46" s="2"/>
      <c r="N46" s="2"/>
      <c r="O46" s="2"/>
      <c r="P46" s="2"/>
      <c r="Q46" s="2"/>
      <c r="R46" s="2"/>
      <c r="S46" s="2"/>
      <c r="T46" s="2"/>
      <c r="U46" s="2"/>
      <c r="V46" s="2"/>
      <c r="W46" s="2"/>
      <c r="X46" s="2"/>
      <c r="Y46" s="2"/>
      <c r="Z46" s="2"/>
      <c r="AA46" s="2"/>
      <c r="AB46" s="2"/>
      <c r="AC46" s="2"/>
      <c r="AD46" s="2"/>
      <c r="AE46" s="2"/>
      <c r="AF46" s="2"/>
      <c r="AG46" s="2"/>
      <c r="AH46" s="2"/>
      <c r="AI46" s="2"/>
      <c r="AJ46" s="2"/>
    </row>
    <row r="47" spans="2:36" ht="15.75" thickTop="1" x14ac:dyDescent="0.25">
      <c r="B47" s="5"/>
      <c r="C47" s="6"/>
      <c r="D47" s="147"/>
      <c r="E47" s="147"/>
      <c r="F47" s="147"/>
      <c r="G47" s="147"/>
      <c r="H47" s="147"/>
      <c r="I47" s="147"/>
      <c r="J47" s="6"/>
      <c r="K47" s="6"/>
      <c r="L47" s="7"/>
      <c r="M47" s="2"/>
      <c r="N47" s="2"/>
      <c r="O47" s="2"/>
      <c r="P47" s="2"/>
      <c r="Q47" s="2"/>
      <c r="R47" s="2"/>
      <c r="S47" s="2"/>
      <c r="T47" s="2"/>
      <c r="U47" s="2"/>
      <c r="V47" s="2"/>
      <c r="W47" s="2"/>
      <c r="X47" s="2"/>
      <c r="Y47" s="2"/>
      <c r="Z47" s="2"/>
      <c r="AA47" s="2"/>
      <c r="AB47" s="2"/>
      <c r="AC47" s="2"/>
      <c r="AD47" s="2"/>
      <c r="AE47" s="2"/>
      <c r="AF47" s="2"/>
      <c r="AG47" s="2"/>
      <c r="AH47" s="2"/>
      <c r="AI47" s="2"/>
      <c r="AJ47" s="2"/>
    </row>
    <row r="48" spans="2:36" x14ac:dyDescent="0.25">
      <c r="B48" s="5"/>
      <c r="C48" s="6"/>
      <c r="D48" s="6"/>
      <c r="E48" s="6"/>
      <c r="F48" s="6"/>
      <c r="G48" s="6"/>
      <c r="H48" s="6"/>
      <c r="I48" s="6"/>
      <c r="J48" s="6"/>
      <c r="K48" s="6"/>
      <c r="L48" s="7"/>
      <c r="M48" s="2"/>
      <c r="N48" s="2"/>
      <c r="O48" s="2"/>
      <c r="P48" s="2"/>
      <c r="Q48" s="2"/>
      <c r="R48" s="2"/>
      <c r="S48" s="2"/>
      <c r="T48" s="2"/>
      <c r="U48" s="2"/>
      <c r="V48" s="2"/>
      <c r="W48" s="2"/>
      <c r="X48" s="2"/>
      <c r="Y48" s="2"/>
      <c r="Z48" s="2"/>
      <c r="AA48" s="2"/>
      <c r="AB48" s="2"/>
      <c r="AC48" s="2"/>
      <c r="AD48" s="2"/>
      <c r="AE48" s="2"/>
      <c r="AF48" s="2"/>
      <c r="AG48" s="2"/>
      <c r="AH48" s="2"/>
      <c r="AI48" s="2"/>
      <c r="AJ48" s="2"/>
    </row>
    <row r="49" spans="2:40" ht="15.75" x14ac:dyDescent="0.25">
      <c r="B49" s="5"/>
      <c r="C49" s="98"/>
      <c r="D49" s="68"/>
      <c r="E49" s="6"/>
      <c r="F49" s="6"/>
      <c r="G49" s="6"/>
      <c r="H49" s="6"/>
      <c r="I49" s="6"/>
      <c r="J49" s="51"/>
      <c r="K49" s="6"/>
      <c r="L49" s="7"/>
      <c r="M49" s="2"/>
      <c r="N49" s="2"/>
      <c r="O49" s="2"/>
      <c r="P49" s="2"/>
      <c r="Q49" s="2"/>
      <c r="R49" s="2"/>
      <c r="S49" s="2"/>
      <c r="T49" s="2"/>
      <c r="U49" s="2"/>
      <c r="V49" s="2"/>
      <c r="W49" s="2"/>
      <c r="X49" s="2"/>
      <c r="Y49" s="2"/>
      <c r="Z49" s="2"/>
      <c r="AA49" s="2"/>
      <c r="AB49" s="2"/>
      <c r="AC49" s="2"/>
      <c r="AD49" s="2"/>
      <c r="AE49" s="2"/>
      <c r="AF49" s="2"/>
      <c r="AG49" s="2"/>
      <c r="AH49" s="2"/>
      <c r="AI49" s="2"/>
      <c r="AJ49" s="2"/>
    </row>
    <row r="50" spans="2:40" x14ac:dyDescent="0.25">
      <c r="B50" s="5"/>
      <c r="C50" s="6"/>
      <c r="D50" s="6"/>
      <c r="E50" s="6"/>
      <c r="F50" s="6"/>
      <c r="G50" s="6"/>
      <c r="H50" s="6"/>
      <c r="I50" s="6"/>
      <c r="J50" s="6"/>
      <c r="K50" s="6"/>
      <c r="L50" s="7"/>
      <c r="M50" s="2"/>
      <c r="N50" s="2"/>
      <c r="O50" s="2"/>
      <c r="P50" s="2"/>
      <c r="Q50" s="2"/>
      <c r="R50" s="2"/>
      <c r="S50" s="2"/>
      <c r="T50" s="2"/>
      <c r="U50" s="2"/>
      <c r="V50" s="2"/>
      <c r="W50" s="2"/>
      <c r="X50" s="2"/>
      <c r="Y50" s="2"/>
      <c r="Z50" s="2"/>
      <c r="AA50" s="2"/>
      <c r="AB50" s="2"/>
      <c r="AC50" s="2"/>
      <c r="AD50" s="2"/>
      <c r="AE50" s="2"/>
      <c r="AF50" s="2"/>
      <c r="AG50" s="2"/>
      <c r="AH50" s="2"/>
      <c r="AI50" s="2"/>
      <c r="AJ50" s="2"/>
    </row>
    <row r="51" spans="2:40" ht="23.25" customHeight="1" thickBot="1" x14ac:dyDescent="0.55000000000000004">
      <c r="B51" s="8"/>
      <c r="C51" s="9"/>
      <c r="D51" s="9"/>
      <c r="E51" s="9"/>
      <c r="F51" s="9"/>
      <c r="G51" s="9"/>
      <c r="H51" s="9"/>
      <c r="I51" s="9"/>
      <c r="J51" s="9"/>
      <c r="K51" s="9"/>
      <c r="L51" s="10"/>
      <c r="M51" s="2"/>
      <c r="N51" s="2"/>
      <c r="O51" s="2"/>
      <c r="P51" s="2"/>
      <c r="Q51" s="2"/>
      <c r="R51" s="2"/>
      <c r="S51" s="2"/>
      <c r="T51" s="2"/>
      <c r="U51" s="2"/>
      <c r="V51" s="2"/>
      <c r="W51" s="2"/>
      <c r="X51" s="2"/>
      <c r="Y51" s="2"/>
      <c r="Z51" s="2"/>
      <c r="AA51" s="2"/>
      <c r="AB51" s="2"/>
      <c r="AC51" s="99"/>
      <c r="AD51" s="99"/>
      <c r="AE51" s="99"/>
      <c r="AF51" s="99"/>
      <c r="AG51" s="99"/>
      <c r="AH51" s="99"/>
      <c r="AI51" s="99"/>
      <c r="AJ51" s="99"/>
      <c r="AK51" s="99"/>
      <c r="AL51" s="99"/>
      <c r="AM51" s="99"/>
      <c r="AN51" s="99"/>
    </row>
    <row r="55" spans="2:40" x14ac:dyDescent="0.25">
      <c r="G55" s="43"/>
      <c r="H55" s="43"/>
    </row>
    <row r="56" spans="2:40" x14ac:dyDescent="0.25">
      <c r="G56" s="43"/>
      <c r="H56" s="43"/>
    </row>
    <row r="57" spans="2:40" x14ac:dyDescent="0.25">
      <c r="G57" s="43"/>
      <c r="H57" s="43"/>
    </row>
    <row r="58" spans="2:40" x14ac:dyDescent="0.25">
      <c r="G58" s="43"/>
      <c r="H58" s="43"/>
    </row>
    <row r="59" spans="2:40" hidden="1" x14ac:dyDescent="0.25">
      <c r="G59" s="43"/>
      <c r="H59" s="43" t="s">
        <v>92</v>
      </c>
    </row>
    <row r="60" spans="2:40" hidden="1" x14ac:dyDescent="0.25">
      <c r="G60" s="43"/>
      <c r="H60" s="43" t="s">
        <v>54</v>
      </c>
    </row>
    <row r="61" spans="2:40" x14ac:dyDescent="0.25">
      <c r="G61" s="43"/>
      <c r="H61" s="43"/>
    </row>
    <row r="62" spans="2:40" x14ac:dyDescent="0.25">
      <c r="G62" s="43"/>
      <c r="H62" s="43"/>
    </row>
  </sheetData>
  <sheetProtection algorithmName="SHA-512" hashValue="iFHl2cO1tt3s5qqTUMM/fPzBtFTOOlhgLJyXVCTWEL1Cflq5eC05IiRS4Gmj6mYhM34UA5sN7G7QsKgUO3of0w==" saltValue="tf6jonMF8ltpDZHNGZhjGw==" spinCount="100000" sheet="1" selectLockedCells="1"/>
  <mergeCells count="31">
    <mergeCell ref="D41:I41"/>
    <mergeCell ref="D42:I42"/>
    <mergeCell ref="C19:J21"/>
    <mergeCell ref="D25:I25"/>
    <mergeCell ref="C12:AB12"/>
    <mergeCell ref="C17:H18"/>
    <mergeCell ref="D30:I30"/>
    <mergeCell ref="C28:C29"/>
    <mergeCell ref="C24:C25"/>
    <mergeCell ref="C22:C23"/>
    <mergeCell ref="D36:I36"/>
    <mergeCell ref="D37:I37"/>
    <mergeCell ref="D38:I38"/>
    <mergeCell ref="D39:I39"/>
    <mergeCell ref="D40:I40"/>
    <mergeCell ref="D46:I46"/>
    <mergeCell ref="D44:I44"/>
    <mergeCell ref="B4:K4"/>
    <mergeCell ref="B5:K5"/>
    <mergeCell ref="B7:K7"/>
    <mergeCell ref="B9:K9"/>
    <mergeCell ref="B11:K11"/>
    <mergeCell ref="B6:K6"/>
    <mergeCell ref="B8:K8"/>
    <mergeCell ref="B10:K10"/>
    <mergeCell ref="D43:H43"/>
    <mergeCell ref="D31:I31"/>
    <mergeCell ref="D32:I32"/>
    <mergeCell ref="D33:I33"/>
    <mergeCell ref="D34:I34"/>
    <mergeCell ref="D35:I35"/>
  </mergeCells>
  <phoneticPr fontId="48" type="noConversion"/>
  <dataValidations xWindow="788" yWindow="655" count="2">
    <dataValidation type="list" allowBlank="1" showErrorMessage="1" promptTitle="Hinweis" prompt="Bitte beachten Sie, dass jene Zuwendenung, die für einen längernen Zeitraum als jenen der Erwerbsbehinderung beantragt oder gewährt wurden, gemäß § 5 Abs 1 EpG-Berechnungs-VO aliquot in die Ermittlung des Entschädigungsanspruchs einzubeziehen sind." sqref="K30:K31" xr:uid="{00000000-0002-0000-0800-000000000000}">
      <formula1>"beantragt,gewährt,nicht anwendbar"</formula1>
    </dataValidation>
    <dataValidation type="list" allowBlank="1" showErrorMessage="1" promptTitle="Hinweis" prompt="Bitte beachten Sie, dass jene Zuwendenung, die für einen längernen Zeitraum als jenen der Erwerbsbehinderung beantragt oder gewährt wurden, gemäß § 5 Abs 1 EpG-Berechnungs-VO aliquot in die Ermittlung des Entschädigungsanspruchs einzubeziehen sind." sqref="K32:K41" xr:uid="{00000000-0002-0000-0800-000001000000}">
      <formula1>$H$58:$H$60</formula1>
    </dataValidation>
  </dataValidations>
  <pageMargins left="0.25" right="0.25" top="0.75" bottom="0.75" header="0.3" footer="0.3"/>
  <pageSetup paperSize="9" scale="39" fitToHeight="0" orientation="landscape" r:id="rId1"/>
  <rowBreaks count="1" manualBreakCount="1">
    <brk id="15" min="1" max="1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3:O48"/>
  <sheetViews>
    <sheetView view="pageBreakPreview" zoomScaleNormal="70" zoomScaleSheetLayoutView="100" workbookViewId="0">
      <selection activeCell="F13" sqref="F13:K13"/>
    </sheetView>
  </sheetViews>
  <sheetFormatPr defaultColWidth="8.7109375" defaultRowHeight="15" x14ac:dyDescent="0.25"/>
  <cols>
    <col min="1" max="1" width="8.7109375" style="150"/>
    <col min="2" max="2" width="20" style="150" customWidth="1"/>
    <col min="3" max="3" width="9" style="150" customWidth="1"/>
    <col min="4" max="4" width="29.28515625" style="150" customWidth="1"/>
    <col min="5" max="5" width="55.85546875" style="150" customWidth="1"/>
    <col min="6" max="6" width="53.5703125" style="150" customWidth="1"/>
    <col min="7" max="8" width="8.28515625" style="150" customWidth="1"/>
    <col min="9" max="9" width="6.140625" style="150" customWidth="1"/>
    <col min="10" max="10" width="11" style="150" customWidth="1"/>
    <col min="11" max="11" width="8.7109375" style="150"/>
    <col min="12" max="12" width="3" style="150" customWidth="1"/>
    <col min="13" max="13" width="32" style="150" customWidth="1"/>
    <col min="14" max="16384" width="8.7109375" style="150"/>
  </cols>
  <sheetData>
    <row r="3" spans="1:15" ht="24" thickBot="1" x14ac:dyDescent="0.4">
      <c r="B3" s="162" t="s">
        <v>26</v>
      </c>
    </row>
    <row r="4" spans="1:15" ht="21" x14ac:dyDescent="0.25">
      <c r="B4" s="348"/>
      <c r="C4" s="349"/>
      <c r="D4" s="349"/>
      <c r="E4" s="349"/>
      <c r="F4" s="349"/>
      <c r="G4" s="349"/>
      <c r="H4" s="349"/>
      <c r="I4" s="349"/>
      <c r="J4" s="349"/>
      <c r="K4" s="350"/>
    </row>
    <row r="5" spans="1:15" ht="30" customHeight="1" x14ac:dyDescent="0.25">
      <c r="B5" s="355" t="s">
        <v>71</v>
      </c>
      <c r="C5" s="356"/>
      <c r="D5" s="356"/>
      <c r="E5" s="356"/>
      <c r="F5" s="356"/>
      <c r="G5" s="356"/>
      <c r="H5" s="356"/>
      <c r="I5" s="356"/>
      <c r="J5" s="356"/>
      <c r="K5" s="357"/>
    </row>
    <row r="6" spans="1:15" ht="74.25" customHeight="1" x14ac:dyDescent="0.25">
      <c r="B6" s="355" t="s">
        <v>117</v>
      </c>
      <c r="C6" s="356"/>
      <c r="D6" s="356"/>
      <c r="E6" s="356"/>
      <c r="F6" s="356"/>
      <c r="G6" s="356"/>
      <c r="H6" s="356"/>
      <c r="I6" s="356"/>
      <c r="J6" s="356"/>
      <c r="K6" s="357"/>
    </row>
    <row r="7" spans="1:15" ht="75" customHeight="1" x14ac:dyDescent="0.25">
      <c r="B7" s="355" t="s">
        <v>148</v>
      </c>
      <c r="C7" s="356"/>
      <c r="D7" s="356"/>
      <c r="E7" s="356"/>
      <c r="F7" s="356"/>
      <c r="G7" s="356"/>
      <c r="H7" s="356"/>
      <c r="I7" s="356"/>
      <c r="J7" s="356"/>
      <c r="K7" s="357"/>
    </row>
    <row r="8" spans="1:15" ht="56.25" customHeight="1" x14ac:dyDescent="0.25">
      <c r="B8" s="355" t="s">
        <v>159</v>
      </c>
      <c r="C8" s="356"/>
      <c r="D8" s="356"/>
      <c r="E8" s="356"/>
      <c r="F8" s="356"/>
      <c r="G8" s="356"/>
      <c r="H8" s="356"/>
      <c r="I8" s="356"/>
      <c r="J8" s="356"/>
      <c r="K8" s="357"/>
      <c r="N8" s="149"/>
      <c r="O8" s="149"/>
    </row>
    <row r="9" spans="1:15" ht="42" customHeight="1" thickBot="1" x14ac:dyDescent="0.3">
      <c r="B9" s="358" t="str">
        <f>IF(D39=1," -) Bitte fahren Sie mit der Befüllung des nächsten Tabellenblatts (Anwendungsbereich iSd EpG-VO) fort."," -) Bitte bestätigen Sie das Kontrollkästchen (Pos. 12) mit Ja oder Nein, bevor Sie mit der Befüllung des nächsten Tabellenblatts fortfahren.")</f>
        <v xml:space="preserve"> -) Bitte bestätigen Sie das Kontrollkästchen (Pos. 12) mit Ja oder Nein, bevor Sie mit der Befüllung des nächsten Tabellenblatts fortfahren.</v>
      </c>
      <c r="C9" s="359"/>
      <c r="D9" s="359"/>
      <c r="E9" s="359"/>
      <c r="F9" s="359"/>
      <c r="G9" s="359"/>
      <c r="H9" s="359"/>
      <c r="I9" s="359"/>
      <c r="J9" s="359"/>
      <c r="K9" s="360"/>
      <c r="N9" s="149"/>
      <c r="O9" s="149"/>
    </row>
    <row r="10" spans="1:15" ht="51.75" customHeight="1" thickBot="1" x14ac:dyDescent="0.4">
      <c r="B10" s="162" t="s">
        <v>35</v>
      </c>
      <c r="K10" s="149"/>
      <c r="L10" s="149"/>
      <c r="M10" s="149"/>
      <c r="N10" s="149"/>
      <c r="O10" s="149"/>
    </row>
    <row r="11" spans="1:15" ht="15.75" customHeight="1" x14ac:dyDescent="0.25">
      <c r="B11" s="163"/>
      <c r="C11" s="164"/>
      <c r="D11" s="164"/>
      <c r="E11" s="164"/>
      <c r="F11" s="164"/>
      <c r="G11" s="164"/>
      <c r="H11" s="164"/>
      <c r="I11" s="164"/>
      <c r="J11" s="164"/>
      <c r="K11" s="164"/>
      <c r="L11" s="165"/>
      <c r="M11" s="149"/>
      <c r="N11" s="149"/>
      <c r="O11" s="149"/>
    </row>
    <row r="12" spans="1:15" ht="21" x14ac:dyDescent="0.35">
      <c r="B12" s="166"/>
      <c r="C12" s="167" t="s">
        <v>15</v>
      </c>
      <c r="D12" s="168"/>
      <c r="E12" s="168"/>
      <c r="F12" s="168"/>
      <c r="G12" s="169"/>
      <c r="H12" s="169"/>
      <c r="I12" s="170"/>
      <c r="J12" s="168"/>
      <c r="K12" s="168"/>
      <c r="L12" s="171"/>
      <c r="M12" s="149"/>
      <c r="N12" s="149"/>
      <c r="O12" s="149"/>
    </row>
    <row r="13" spans="1:15" ht="21" x14ac:dyDescent="0.35">
      <c r="B13" s="166"/>
      <c r="C13" s="172">
        <v>1</v>
      </c>
      <c r="D13" s="173" t="s">
        <v>6</v>
      </c>
      <c r="E13" s="173"/>
      <c r="F13" s="351"/>
      <c r="G13" s="352"/>
      <c r="H13" s="352"/>
      <c r="I13" s="352"/>
      <c r="J13" s="352"/>
      <c r="K13" s="353"/>
      <c r="L13" s="171"/>
      <c r="M13" s="149"/>
      <c r="N13" s="149"/>
      <c r="O13" s="149"/>
    </row>
    <row r="14" spans="1:15" ht="21" x14ac:dyDescent="0.35">
      <c r="B14" s="166"/>
      <c r="C14" s="172">
        <v>2</v>
      </c>
      <c r="D14" s="174" t="s">
        <v>0</v>
      </c>
      <c r="E14" s="174"/>
      <c r="F14" s="351"/>
      <c r="G14" s="352"/>
      <c r="H14" s="352"/>
      <c r="I14" s="352"/>
      <c r="J14" s="352"/>
      <c r="K14" s="353"/>
      <c r="L14" s="171"/>
      <c r="M14" s="149"/>
      <c r="N14" s="149"/>
      <c r="O14" s="149"/>
    </row>
    <row r="15" spans="1:15" ht="21" x14ac:dyDescent="0.35">
      <c r="B15" s="166"/>
      <c r="C15" s="172">
        <v>3</v>
      </c>
      <c r="D15" s="173" t="s">
        <v>1</v>
      </c>
      <c r="E15" s="173"/>
      <c r="F15" s="351"/>
      <c r="G15" s="352"/>
      <c r="H15" s="352"/>
      <c r="I15" s="352"/>
      <c r="J15" s="352"/>
      <c r="K15" s="353"/>
      <c r="L15" s="171"/>
    </row>
    <row r="16" spans="1:15" ht="21" x14ac:dyDescent="0.35">
      <c r="A16" s="175"/>
      <c r="B16" s="166"/>
      <c r="C16" s="172">
        <v>4</v>
      </c>
      <c r="D16" s="173" t="s">
        <v>2</v>
      </c>
      <c r="E16" s="173"/>
      <c r="F16" s="351"/>
      <c r="G16" s="352"/>
      <c r="H16" s="352"/>
      <c r="I16" s="352"/>
      <c r="J16" s="352"/>
      <c r="K16" s="353"/>
      <c r="L16" s="171"/>
    </row>
    <row r="17" spans="1:12" ht="21" x14ac:dyDescent="0.35">
      <c r="A17" s="175"/>
      <c r="B17" s="166"/>
      <c r="C17" s="172" t="s">
        <v>97</v>
      </c>
      <c r="D17" s="176" t="s">
        <v>3</v>
      </c>
      <c r="E17" s="176"/>
      <c r="F17" s="351"/>
      <c r="G17" s="352"/>
      <c r="H17" s="352"/>
      <c r="I17" s="352"/>
      <c r="J17" s="352"/>
      <c r="K17" s="353"/>
      <c r="L17" s="171"/>
    </row>
    <row r="18" spans="1:12" ht="21" x14ac:dyDescent="0.35">
      <c r="A18" s="175"/>
      <c r="B18" s="166"/>
      <c r="C18" s="172" t="s">
        <v>98</v>
      </c>
      <c r="D18" s="173" t="s">
        <v>4</v>
      </c>
      <c r="E18" s="173"/>
      <c r="F18" s="351"/>
      <c r="G18" s="352"/>
      <c r="H18" s="352"/>
      <c r="I18" s="352"/>
      <c r="J18" s="352"/>
      <c r="K18" s="353"/>
      <c r="L18" s="171"/>
    </row>
    <row r="19" spans="1:12" ht="21" x14ac:dyDescent="0.35">
      <c r="A19" s="175"/>
      <c r="B19" s="166"/>
      <c r="C19" s="172">
        <v>6</v>
      </c>
      <c r="D19" s="173" t="s">
        <v>99</v>
      </c>
      <c r="E19" s="173"/>
      <c r="F19" s="351"/>
      <c r="G19" s="352"/>
      <c r="H19" s="352"/>
      <c r="I19" s="352"/>
      <c r="J19" s="352"/>
      <c r="K19" s="353"/>
      <c r="L19" s="171"/>
    </row>
    <row r="20" spans="1:12" ht="21" x14ac:dyDescent="0.35">
      <c r="A20" s="175"/>
      <c r="B20" s="166"/>
      <c r="C20" s="172">
        <v>7</v>
      </c>
      <c r="D20" s="173" t="s">
        <v>5</v>
      </c>
      <c r="E20" s="173"/>
      <c r="F20" s="351"/>
      <c r="G20" s="352"/>
      <c r="H20" s="352"/>
      <c r="I20" s="352"/>
      <c r="J20" s="352"/>
      <c r="K20" s="353"/>
      <c r="L20" s="171"/>
    </row>
    <row r="21" spans="1:12" ht="21" x14ac:dyDescent="0.35">
      <c r="A21" s="175"/>
      <c r="B21" s="166"/>
      <c r="C21" s="177">
        <v>8</v>
      </c>
      <c r="D21" s="173" t="s">
        <v>116</v>
      </c>
      <c r="E21" s="173"/>
      <c r="F21" s="351"/>
      <c r="G21" s="352"/>
      <c r="H21" s="352"/>
      <c r="I21" s="352"/>
      <c r="J21" s="352"/>
      <c r="K21" s="353"/>
      <c r="L21" s="171"/>
    </row>
    <row r="22" spans="1:12" ht="21" x14ac:dyDescent="0.35">
      <c r="A22" s="175"/>
      <c r="B22" s="166"/>
      <c r="C22" s="177"/>
      <c r="D22" s="176"/>
      <c r="E22" s="176"/>
      <c r="F22" s="176"/>
      <c r="G22" s="168"/>
      <c r="H22" s="168"/>
      <c r="I22" s="168"/>
      <c r="J22" s="168"/>
      <c r="K22" s="168"/>
      <c r="L22" s="171"/>
    </row>
    <row r="23" spans="1:12" ht="21" x14ac:dyDescent="0.35">
      <c r="A23" s="175"/>
      <c r="B23" s="166"/>
      <c r="C23" s="172">
        <v>9</v>
      </c>
      <c r="D23" s="178" t="s">
        <v>72</v>
      </c>
      <c r="E23" s="158"/>
      <c r="F23" s="158"/>
      <c r="G23" s="168"/>
      <c r="H23" s="168"/>
      <c r="I23" s="168"/>
      <c r="J23" s="168"/>
      <c r="K23" s="168"/>
      <c r="L23" s="171"/>
    </row>
    <row r="24" spans="1:12" ht="21" x14ac:dyDescent="0.35">
      <c r="B24" s="166"/>
      <c r="C24" s="179">
        <v>10</v>
      </c>
      <c r="D24" s="174" t="s">
        <v>10</v>
      </c>
      <c r="E24" s="159"/>
      <c r="F24" s="159"/>
      <c r="G24" s="168"/>
      <c r="H24" s="168"/>
      <c r="I24" s="168"/>
      <c r="J24" s="168"/>
      <c r="K24" s="168"/>
      <c r="L24" s="171"/>
    </row>
    <row r="25" spans="1:12" ht="21" x14ac:dyDescent="0.35">
      <c r="A25" s="180"/>
      <c r="B25" s="166"/>
      <c r="C25" s="172">
        <v>11</v>
      </c>
      <c r="D25" s="173" t="s">
        <v>8</v>
      </c>
      <c r="E25" s="159"/>
      <c r="F25" s="159"/>
      <c r="G25" s="168"/>
      <c r="H25" s="168"/>
      <c r="I25" s="168"/>
      <c r="J25" s="168"/>
      <c r="K25" s="168"/>
      <c r="L25" s="171"/>
    </row>
    <row r="26" spans="1:12" ht="21" x14ac:dyDescent="0.25">
      <c r="A26" s="180"/>
      <c r="B26" s="166"/>
      <c r="C26" s="181"/>
      <c r="D26" s="168"/>
      <c r="E26" s="168"/>
      <c r="F26" s="168"/>
      <c r="G26" s="168"/>
      <c r="H26" s="168"/>
      <c r="I26" s="168"/>
      <c r="J26" s="168"/>
      <c r="K26" s="168"/>
      <c r="L26" s="171"/>
    </row>
    <row r="27" spans="1:12" ht="21" x14ac:dyDescent="0.25">
      <c r="A27" s="180"/>
      <c r="B27" s="166"/>
      <c r="C27" s="181"/>
      <c r="D27" s="168"/>
      <c r="E27" s="168"/>
      <c r="F27" s="168"/>
      <c r="G27" s="168"/>
      <c r="H27" s="168"/>
      <c r="I27" s="168"/>
      <c r="J27" s="168"/>
      <c r="K27" s="168"/>
      <c r="L27" s="171"/>
    </row>
    <row r="28" spans="1:12" x14ac:dyDescent="0.25">
      <c r="A28" s="180"/>
      <c r="B28" s="166"/>
      <c r="C28" s="168"/>
      <c r="D28" s="168"/>
      <c r="E28" s="168"/>
      <c r="F28" s="168"/>
      <c r="G28" s="168"/>
      <c r="H28" s="168"/>
      <c r="I28" s="168"/>
      <c r="J28" s="168"/>
      <c r="K28" s="168"/>
      <c r="L28" s="171"/>
    </row>
    <row r="29" spans="1:12" ht="21" x14ac:dyDescent="0.35">
      <c r="A29" s="180"/>
      <c r="B29" s="166"/>
      <c r="C29" s="168"/>
      <c r="D29" s="168"/>
      <c r="E29" s="168"/>
      <c r="F29" s="168"/>
      <c r="G29" s="168"/>
      <c r="H29" s="168"/>
      <c r="I29" s="168"/>
      <c r="J29" s="367" t="s">
        <v>70</v>
      </c>
      <c r="K29" s="368"/>
      <c r="L29" s="171"/>
    </row>
    <row r="30" spans="1:12" ht="18.75" customHeight="1" x14ac:dyDescent="0.35">
      <c r="A30" s="180"/>
      <c r="B30" s="166"/>
      <c r="C30" s="361" t="s">
        <v>29</v>
      </c>
      <c r="D30" s="362"/>
      <c r="E30" s="362"/>
      <c r="F30" s="362"/>
      <c r="G30" s="362"/>
      <c r="H30" s="362"/>
      <c r="I30" s="363"/>
      <c r="J30" s="294" t="s">
        <v>13</v>
      </c>
      <c r="K30" s="295" t="s">
        <v>14</v>
      </c>
      <c r="L30" s="171"/>
    </row>
    <row r="31" spans="1:12" ht="54.75" customHeight="1" x14ac:dyDescent="0.25">
      <c r="A31" s="180"/>
      <c r="B31" s="166"/>
      <c r="C31" s="364"/>
      <c r="D31" s="365"/>
      <c r="E31" s="365"/>
      <c r="F31" s="365"/>
      <c r="G31" s="365"/>
      <c r="H31" s="365"/>
      <c r="I31" s="366"/>
      <c r="J31" s="315"/>
      <c r="K31" s="316"/>
      <c r="L31" s="171"/>
    </row>
    <row r="32" spans="1:12" ht="60" customHeight="1" x14ac:dyDescent="0.35">
      <c r="B32" s="166"/>
      <c r="C32" s="369"/>
      <c r="D32" s="369"/>
      <c r="E32" s="369"/>
      <c r="F32" s="369"/>
      <c r="G32" s="369"/>
      <c r="H32" s="369"/>
      <c r="I32" s="369"/>
      <c r="J32" s="168"/>
      <c r="K32" s="168"/>
      <c r="L32" s="171"/>
    </row>
    <row r="33" spans="1:12" x14ac:dyDescent="0.25">
      <c r="B33" s="166"/>
      <c r="C33" s="182"/>
      <c r="D33" s="182"/>
      <c r="E33" s="182"/>
      <c r="F33" s="182"/>
      <c r="G33" s="182"/>
      <c r="H33" s="182"/>
      <c r="I33" s="182"/>
      <c r="J33" s="168"/>
      <c r="K33" s="168"/>
      <c r="L33" s="171"/>
    </row>
    <row r="34" spans="1:12" ht="53.25" customHeight="1" x14ac:dyDescent="0.25">
      <c r="B34" s="166"/>
      <c r="C34" s="354"/>
      <c r="D34" s="354"/>
      <c r="E34" s="354"/>
      <c r="F34" s="354"/>
      <c r="G34" s="354"/>
      <c r="H34" s="354"/>
      <c r="I34" s="354"/>
      <c r="J34" s="168"/>
      <c r="K34" s="168"/>
      <c r="L34" s="171"/>
    </row>
    <row r="35" spans="1:12" ht="27" customHeight="1" thickBot="1" x14ac:dyDescent="0.4">
      <c r="B35" s="183"/>
      <c r="C35" s="296"/>
      <c r="D35" s="297"/>
      <c r="E35" s="297"/>
      <c r="F35" s="297"/>
      <c r="G35" s="297"/>
      <c r="H35" s="297"/>
      <c r="I35" s="297"/>
      <c r="J35" s="184"/>
      <c r="K35" s="184"/>
      <c r="L35" s="185"/>
    </row>
    <row r="36" spans="1:12" ht="75.75" hidden="1" customHeight="1" x14ac:dyDescent="0.25">
      <c r="A36" s="175"/>
      <c r="B36" s="149"/>
      <c r="C36" s="149"/>
      <c r="D36" s="160" t="b">
        <v>0</v>
      </c>
      <c r="E36" s="149"/>
      <c r="F36" s="149"/>
      <c r="G36" s="149"/>
      <c r="H36" s="149"/>
      <c r="I36" s="149"/>
      <c r="J36" s="186"/>
      <c r="K36" s="186"/>
      <c r="L36" s="186"/>
    </row>
    <row r="37" spans="1:12" ht="15.75" hidden="1" x14ac:dyDescent="0.25">
      <c r="A37" s="175" t="s">
        <v>63</v>
      </c>
      <c r="B37" s="149"/>
      <c r="C37" s="186"/>
      <c r="D37" s="161" t="b">
        <v>0</v>
      </c>
      <c r="E37" s="186"/>
      <c r="F37" s="186"/>
      <c r="G37" s="186"/>
      <c r="H37" s="186"/>
      <c r="I37" s="186"/>
      <c r="J37" s="186"/>
      <c r="K37" s="186"/>
      <c r="L37" s="186"/>
    </row>
    <row r="38" spans="1:12" hidden="1" x14ac:dyDescent="0.25">
      <c r="A38" s="175" t="s">
        <v>64</v>
      </c>
      <c r="B38" s="149"/>
      <c r="C38" s="149"/>
      <c r="D38" s="298"/>
      <c r="E38" s="149"/>
      <c r="F38" s="149"/>
      <c r="G38" s="149"/>
      <c r="H38" s="149"/>
      <c r="I38" s="149"/>
      <c r="J38" s="149"/>
      <c r="K38" s="149"/>
      <c r="L38" s="149"/>
    </row>
    <row r="39" spans="1:12" hidden="1" x14ac:dyDescent="0.25">
      <c r="A39" s="175" t="s">
        <v>65</v>
      </c>
      <c r="B39" s="149"/>
      <c r="C39" s="149"/>
      <c r="D39" s="298">
        <f>D37+D36</f>
        <v>0</v>
      </c>
      <c r="E39" s="149"/>
      <c r="F39" s="149"/>
      <c r="G39" s="149"/>
      <c r="H39" s="149"/>
      <c r="I39" s="149"/>
      <c r="J39" s="149"/>
      <c r="K39" s="149"/>
      <c r="L39" s="149"/>
    </row>
    <row r="40" spans="1:12" ht="15" hidden="1" customHeight="1" x14ac:dyDescent="0.25">
      <c r="A40" s="175" t="s">
        <v>66</v>
      </c>
      <c r="B40" s="149"/>
      <c r="C40" s="149"/>
      <c r="D40" s="149"/>
      <c r="E40" s="149"/>
      <c r="F40" s="149"/>
      <c r="G40" s="149"/>
      <c r="H40" s="149"/>
      <c r="I40" s="149"/>
      <c r="J40" s="149"/>
      <c r="K40" s="149"/>
      <c r="L40" s="149"/>
    </row>
    <row r="41" spans="1:12" hidden="1" x14ac:dyDescent="0.25">
      <c r="A41" s="175" t="s">
        <v>67</v>
      </c>
      <c r="B41" s="149"/>
      <c r="C41" s="149"/>
      <c r="D41" s="149"/>
      <c r="E41" s="149"/>
      <c r="F41" s="149"/>
      <c r="G41" s="149"/>
      <c r="H41" s="149"/>
      <c r="I41" s="149"/>
      <c r="J41" s="149"/>
      <c r="K41" s="149"/>
      <c r="L41" s="149"/>
    </row>
    <row r="42" spans="1:12" hidden="1" x14ac:dyDescent="0.25">
      <c r="A42" s="175" t="s">
        <v>68</v>
      </c>
      <c r="B42" s="149"/>
      <c r="C42" s="149"/>
      <c r="D42" s="149"/>
      <c r="E42" s="149"/>
      <c r="F42" s="149"/>
      <c r="G42" s="149"/>
      <c r="H42" s="149"/>
      <c r="I42" s="149"/>
      <c r="J42" s="149"/>
      <c r="K42" s="149"/>
      <c r="L42" s="149"/>
    </row>
    <row r="43" spans="1:12" hidden="1" x14ac:dyDescent="0.25">
      <c r="A43" s="175" t="s">
        <v>69</v>
      </c>
      <c r="B43" s="149"/>
      <c r="C43" s="149"/>
      <c r="D43" s="149"/>
      <c r="E43" s="149"/>
      <c r="F43" s="149"/>
      <c r="G43" s="149"/>
      <c r="H43" s="149"/>
      <c r="I43" s="149"/>
      <c r="J43" s="149"/>
      <c r="K43" s="149"/>
      <c r="L43" s="149"/>
    </row>
    <row r="44" spans="1:12" hidden="1" x14ac:dyDescent="0.25">
      <c r="A44" s="175" t="s">
        <v>95</v>
      </c>
      <c r="B44" s="149"/>
      <c r="C44" s="149"/>
      <c r="D44" s="149"/>
      <c r="E44" s="149"/>
      <c r="F44" s="149"/>
      <c r="G44" s="149"/>
      <c r="H44" s="149"/>
      <c r="I44" s="149"/>
      <c r="J44" s="149"/>
      <c r="K44" s="149"/>
      <c r="L44" s="149"/>
    </row>
    <row r="45" spans="1:12" hidden="1" x14ac:dyDescent="0.25">
      <c r="A45" s="175" t="s">
        <v>96</v>
      </c>
      <c r="B45" s="149"/>
      <c r="C45" s="149"/>
      <c r="D45" s="149"/>
      <c r="E45" s="149"/>
      <c r="F45" s="149"/>
      <c r="G45" s="149"/>
      <c r="H45" s="149"/>
      <c r="I45" s="149"/>
      <c r="J45" s="149"/>
      <c r="K45" s="149"/>
      <c r="L45" s="149"/>
    </row>
    <row r="46" spans="1:12" hidden="1" x14ac:dyDescent="0.25">
      <c r="A46" s="175" t="s">
        <v>100</v>
      </c>
      <c r="B46" s="149"/>
      <c r="C46" s="149"/>
      <c r="D46" s="149"/>
      <c r="E46" s="149"/>
      <c r="F46" s="149"/>
      <c r="G46" s="149"/>
      <c r="H46" s="149"/>
      <c r="I46" s="149"/>
      <c r="J46" s="149"/>
      <c r="K46" s="149"/>
      <c r="L46" s="149"/>
    </row>
    <row r="47" spans="1:12" hidden="1" x14ac:dyDescent="0.25">
      <c r="A47" s="175" t="s">
        <v>101</v>
      </c>
      <c r="B47" s="149"/>
      <c r="C47" s="149"/>
      <c r="D47" s="149"/>
      <c r="E47" s="149"/>
      <c r="F47" s="149"/>
      <c r="G47" s="149"/>
      <c r="H47" s="149"/>
      <c r="I47" s="149"/>
      <c r="J47" s="149"/>
      <c r="K47" s="149"/>
      <c r="L47" s="149"/>
    </row>
    <row r="48" spans="1:12" x14ac:dyDescent="0.25">
      <c r="B48" s="149"/>
      <c r="C48" s="149"/>
      <c r="D48" s="149"/>
      <c r="E48" s="149"/>
      <c r="F48" s="149"/>
      <c r="G48" s="149"/>
      <c r="H48" s="149"/>
      <c r="I48" s="149"/>
      <c r="J48" s="149"/>
      <c r="K48" s="149"/>
      <c r="L48" s="149"/>
    </row>
  </sheetData>
  <sheetProtection algorithmName="SHA-512" hashValue="PAfBRrwD9LT/8LRhKwf8sSxAZSdHqKfg3ebkt2tmliMi1z3/UbpHXuUDOI0GV1ZWrvnEQ/WDh9Zm56v+tb1ORA==" saltValue="f+gP/Ed1IUA/JnQ4raSa1Q==" spinCount="100000" sheet="1" selectLockedCells="1"/>
  <mergeCells count="19">
    <mergeCell ref="C34:I34"/>
    <mergeCell ref="B5:K5"/>
    <mergeCell ref="B8:K8"/>
    <mergeCell ref="B9:K9"/>
    <mergeCell ref="C30:I31"/>
    <mergeCell ref="J29:K29"/>
    <mergeCell ref="C32:I32"/>
    <mergeCell ref="B6:K6"/>
    <mergeCell ref="B7:K7"/>
    <mergeCell ref="F21:K21"/>
    <mergeCell ref="B4:K4"/>
    <mergeCell ref="F20:K20"/>
    <mergeCell ref="F13:K13"/>
    <mergeCell ref="F14:K14"/>
    <mergeCell ref="F15:K15"/>
    <mergeCell ref="F16:K16"/>
    <mergeCell ref="F17:K17"/>
    <mergeCell ref="F18:K18"/>
    <mergeCell ref="F19:K19"/>
  </mergeCells>
  <dataValidations count="2">
    <dataValidation type="list" allowBlank="1" showInputMessage="1" showErrorMessage="1" sqref="E23" xr:uid="{00000000-0002-0000-0100-000000000000}">
      <formula1>$A$36:$A$45</formula1>
    </dataValidation>
    <dataValidation type="list" allowBlank="1" showInputMessage="1" showErrorMessage="1" sqref="F23" xr:uid="{C931029F-572F-4F42-841E-78166C4419C6}">
      <formula1>$A$36:$A$47</formula1>
    </dataValidation>
  </dataValidations>
  <pageMargins left="0.25" right="0.25" top="0.75" bottom="0.75" header="0.3" footer="0.3"/>
  <pageSetup paperSize="9" scale="67" fitToHeight="0" orientation="landscape" r:id="rId1"/>
  <rowBreaks count="1" manualBreakCount="1">
    <brk id="9"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9</xdr:col>
                    <xdr:colOff>285750</xdr:colOff>
                    <xdr:row>30</xdr:row>
                    <xdr:rowOff>9525</xdr:rowOff>
                  </from>
                  <to>
                    <xdr:col>9</xdr:col>
                    <xdr:colOff>695325</xdr:colOff>
                    <xdr:row>31</xdr:row>
                    <xdr:rowOff>0</xdr:rowOff>
                  </to>
                </anchor>
              </controlPr>
            </control>
          </mc:Choice>
        </mc:AlternateContent>
        <mc:AlternateContent xmlns:mc="http://schemas.openxmlformats.org/markup-compatibility/2006">
          <mc:Choice Requires="x14">
            <control shapeId="5124" r:id="rId5" name="Check Box 4">
              <controlPr locked="0" defaultSize="0" autoFill="0" autoLine="0" autoPict="0">
                <anchor moveWithCells="1">
                  <from>
                    <xdr:col>10</xdr:col>
                    <xdr:colOff>161925</xdr:colOff>
                    <xdr:row>30</xdr:row>
                    <xdr:rowOff>9525</xdr:rowOff>
                  </from>
                  <to>
                    <xdr:col>10</xdr:col>
                    <xdr:colOff>571500</xdr:colOff>
                    <xdr:row>31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AH74"/>
  <sheetViews>
    <sheetView view="pageBreakPreview" topLeftCell="A29" zoomScale="85" zoomScaleNormal="40" zoomScaleSheetLayoutView="85" workbookViewId="0">
      <selection activeCell="C36" sqref="C36:J58"/>
    </sheetView>
  </sheetViews>
  <sheetFormatPr defaultColWidth="11.42578125" defaultRowHeight="15" x14ac:dyDescent="0.25"/>
  <cols>
    <col min="1" max="1" width="11.42578125" style="119"/>
    <col min="2" max="2" width="6.5703125" style="119" customWidth="1"/>
    <col min="3" max="3" width="32.42578125" style="119" customWidth="1"/>
    <col min="4" max="4" width="10.140625" style="119" customWidth="1"/>
    <col min="5" max="5" width="11.42578125" style="119"/>
    <col min="6" max="6" width="46.140625" style="119" customWidth="1"/>
    <col min="7" max="7" width="15.7109375" style="119" customWidth="1"/>
    <col min="8" max="8" width="25" style="119" customWidth="1"/>
    <col min="9" max="9" width="11.42578125" style="119"/>
    <col min="10" max="10" width="27.42578125" style="119" customWidth="1"/>
    <col min="11" max="11" width="13.42578125" style="119" bestFit="1" customWidth="1"/>
    <col min="12" max="12" width="4.28515625" style="119" customWidth="1"/>
    <col min="13" max="13" width="3.28515625" style="119" customWidth="1"/>
    <col min="14" max="14" width="0.42578125" style="119" customWidth="1"/>
    <col min="15" max="15" width="11.42578125" style="119"/>
    <col min="16" max="16" width="71.5703125" style="119" customWidth="1"/>
    <col min="17" max="20" width="11.42578125" style="119"/>
    <col min="21" max="21" width="32.140625" style="119" bestFit="1" customWidth="1"/>
    <col min="22" max="16384" width="11.42578125" style="119"/>
  </cols>
  <sheetData>
    <row r="1" spans="1:14" ht="52.5" customHeight="1" x14ac:dyDescent="0.25"/>
    <row r="2" spans="1:14" ht="8.25" hidden="1" customHeight="1" x14ac:dyDescent="0.25"/>
    <row r="3" spans="1:14" ht="30.75" customHeight="1" thickBot="1" x14ac:dyDescent="0.3">
      <c r="B3" s="142" t="s">
        <v>104</v>
      </c>
    </row>
    <row r="4" spans="1:14" ht="21" customHeight="1" x14ac:dyDescent="0.25">
      <c r="B4" s="370"/>
      <c r="C4" s="371"/>
      <c r="D4" s="371"/>
      <c r="E4" s="371"/>
      <c r="F4" s="371"/>
      <c r="G4" s="371"/>
      <c r="H4" s="371"/>
      <c r="I4" s="371"/>
      <c r="J4" s="371"/>
      <c r="K4" s="371"/>
      <c r="L4" s="371"/>
      <c r="M4" s="371"/>
      <c r="N4" s="372"/>
    </row>
    <row r="5" spans="1:14" ht="34.5" customHeight="1" x14ac:dyDescent="0.25">
      <c r="B5" s="395" t="s">
        <v>114</v>
      </c>
      <c r="C5" s="396"/>
      <c r="D5" s="396"/>
      <c r="E5" s="396"/>
      <c r="F5" s="396"/>
      <c r="G5" s="396"/>
      <c r="H5" s="396"/>
      <c r="I5" s="396"/>
      <c r="J5" s="396"/>
      <c r="K5" s="396"/>
      <c r="L5" s="396"/>
      <c r="M5" s="396"/>
      <c r="N5" s="397"/>
    </row>
    <row r="6" spans="1:14" ht="60.75" customHeight="1" x14ac:dyDescent="0.25">
      <c r="B6" s="395" t="s">
        <v>147</v>
      </c>
      <c r="C6" s="396"/>
      <c r="D6" s="396"/>
      <c r="E6" s="396"/>
      <c r="F6" s="396"/>
      <c r="G6" s="396"/>
      <c r="H6" s="396"/>
      <c r="I6" s="396"/>
      <c r="J6" s="396"/>
      <c r="K6" s="396"/>
      <c r="L6" s="396"/>
      <c r="M6" s="396"/>
      <c r="N6" s="397"/>
    </row>
    <row r="7" spans="1:14" ht="38.25" customHeight="1" x14ac:dyDescent="0.25">
      <c r="B7" s="395" t="s">
        <v>30</v>
      </c>
      <c r="C7" s="396"/>
      <c r="D7" s="396"/>
      <c r="E7" s="396"/>
      <c r="F7" s="396"/>
      <c r="G7" s="396"/>
      <c r="H7" s="396"/>
      <c r="I7" s="396"/>
      <c r="J7" s="396"/>
      <c r="K7" s="396"/>
      <c r="L7" s="396"/>
      <c r="M7" s="396"/>
      <c r="N7" s="397"/>
    </row>
    <row r="8" spans="1:14" ht="117.75" customHeight="1" x14ac:dyDescent="0.25">
      <c r="B8" s="376" t="s">
        <v>183</v>
      </c>
      <c r="C8" s="396"/>
      <c r="D8" s="396"/>
      <c r="E8" s="396"/>
      <c r="F8" s="396"/>
      <c r="G8" s="396"/>
      <c r="H8" s="396"/>
      <c r="I8" s="396"/>
      <c r="J8" s="396"/>
      <c r="K8" s="396"/>
      <c r="L8" s="396"/>
      <c r="M8" s="396"/>
      <c r="N8" s="397"/>
    </row>
    <row r="9" spans="1:14" ht="76.5" customHeight="1" x14ac:dyDescent="0.25">
      <c r="B9" s="376" t="s">
        <v>179</v>
      </c>
      <c r="C9" s="377"/>
      <c r="D9" s="377"/>
      <c r="E9" s="377"/>
      <c r="F9" s="377"/>
      <c r="G9" s="377"/>
      <c r="H9" s="377"/>
      <c r="I9" s="377"/>
      <c r="J9" s="377"/>
      <c r="K9" s="377"/>
      <c r="L9" s="377"/>
      <c r="M9" s="377"/>
      <c r="N9" s="318"/>
    </row>
    <row r="10" spans="1:14" ht="50.25" customHeight="1" x14ac:dyDescent="0.25">
      <c r="B10" s="401" t="str">
        <f>IF(K30&gt;0,VLOOKUP(K30,B63:C70,2,FALSE)," -) Bitte wählen Sie zunächst einen Anwendungsbereich im Sinne der EpiG-Berechnungsverordnung aus, bevor Sie mit der Befüllung des Berechnungsformulars fortfahren.")</f>
        <v xml:space="preserve"> -) Bitte wählen Sie zunächst einen Anwendungsbereich im Sinne der EpiG-Berechnungsverordnung aus, bevor Sie mit der Befüllung des Berechnungsformulars fortfahren.</v>
      </c>
      <c r="C10" s="402"/>
      <c r="D10" s="402"/>
      <c r="E10" s="402"/>
      <c r="F10" s="402"/>
      <c r="G10" s="402"/>
      <c r="H10" s="402"/>
      <c r="I10" s="402"/>
      <c r="J10" s="402"/>
      <c r="K10" s="402"/>
      <c r="L10" s="402"/>
      <c r="M10" s="402"/>
      <c r="N10" s="403"/>
    </row>
    <row r="11" spans="1:14" ht="15" customHeight="1" x14ac:dyDescent="0.25">
      <c r="B11" s="73"/>
      <c r="C11" s="71"/>
      <c r="D11" s="71"/>
      <c r="E11" s="71"/>
      <c r="F11" s="71"/>
      <c r="G11" s="71"/>
      <c r="H11" s="71"/>
      <c r="I11" s="71"/>
      <c r="J11" s="71"/>
      <c r="K11" s="71"/>
      <c r="L11" s="71"/>
      <c r="M11" s="71"/>
      <c r="N11" s="72"/>
    </row>
    <row r="12" spans="1:14" ht="15.75" customHeight="1" thickBot="1" x14ac:dyDescent="0.3">
      <c r="B12" s="74"/>
      <c r="C12" s="69"/>
      <c r="D12" s="69"/>
      <c r="E12" s="69"/>
      <c r="F12" s="69"/>
      <c r="G12" s="69"/>
      <c r="H12" s="69"/>
      <c r="I12" s="69"/>
      <c r="J12" s="69"/>
      <c r="K12" s="69"/>
      <c r="L12" s="69"/>
      <c r="M12" s="69"/>
      <c r="N12" s="70"/>
    </row>
    <row r="14" spans="1:14" ht="25.5" customHeight="1" thickBot="1" x14ac:dyDescent="0.4">
      <c r="B14" s="143" t="s">
        <v>113</v>
      </c>
    </row>
    <row r="15" spans="1:14" ht="33.75" x14ac:dyDescent="0.5">
      <c r="A15" s="120"/>
      <c r="B15" s="121"/>
      <c r="C15" s="122"/>
      <c r="D15" s="123"/>
      <c r="E15" s="122"/>
      <c r="F15" s="122"/>
      <c r="G15" s="122"/>
      <c r="H15" s="122"/>
      <c r="I15" s="122"/>
      <c r="J15" s="122"/>
      <c r="K15" s="124"/>
      <c r="L15" s="337"/>
    </row>
    <row r="16" spans="1:14" x14ac:dyDescent="0.25">
      <c r="A16" s="120"/>
      <c r="B16" s="125"/>
      <c r="C16" s="126"/>
      <c r="D16" s="126"/>
      <c r="E16" s="126"/>
      <c r="F16" s="126"/>
      <c r="G16" s="126"/>
      <c r="H16" s="126"/>
      <c r="I16" s="126"/>
      <c r="J16" s="126"/>
      <c r="K16" s="127"/>
      <c r="L16" s="337"/>
    </row>
    <row r="17" spans="1:34" ht="46.5" x14ac:dyDescent="0.7">
      <c r="A17" s="120"/>
      <c r="B17" s="125"/>
      <c r="C17" s="128" t="s">
        <v>12</v>
      </c>
      <c r="D17" s="392" t="s">
        <v>106</v>
      </c>
      <c r="E17" s="393"/>
      <c r="F17" s="393"/>
      <c r="G17" s="393"/>
      <c r="H17" s="393"/>
      <c r="I17" s="393"/>
      <c r="J17" s="394"/>
      <c r="K17" s="127"/>
      <c r="L17" s="337"/>
      <c r="T17" s="129"/>
      <c r="U17" s="129"/>
    </row>
    <row r="18" spans="1:34" ht="114" customHeight="1" x14ac:dyDescent="0.25">
      <c r="A18" s="120"/>
      <c r="B18" s="125"/>
      <c r="C18" s="130">
        <v>1</v>
      </c>
      <c r="D18" s="380" t="s">
        <v>112</v>
      </c>
      <c r="E18" s="380"/>
      <c r="F18" s="380"/>
      <c r="G18" s="380"/>
      <c r="H18" s="380"/>
      <c r="I18" s="380"/>
      <c r="J18" s="381"/>
      <c r="K18" s="127"/>
      <c r="L18" s="337"/>
      <c r="T18" s="131"/>
      <c r="U18" s="16"/>
    </row>
    <row r="19" spans="1:34" ht="114" customHeight="1" x14ac:dyDescent="0.25">
      <c r="A19" s="120"/>
      <c r="B19" s="125"/>
      <c r="C19" s="130" t="s">
        <v>102</v>
      </c>
      <c r="D19" s="382" t="s">
        <v>111</v>
      </c>
      <c r="E19" s="380"/>
      <c r="F19" s="380"/>
      <c r="G19" s="380"/>
      <c r="H19" s="380"/>
      <c r="I19" s="380"/>
      <c r="J19" s="381"/>
      <c r="K19" s="127"/>
      <c r="L19" s="337"/>
      <c r="T19" s="131"/>
      <c r="U19" s="16"/>
    </row>
    <row r="20" spans="1:34" ht="114" customHeight="1" x14ac:dyDescent="0.25">
      <c r="A20" s="120"/>
      <c r="B20" s="125"/>
      <c r="C20" s="130">
        <v>2</v>
      </c>
      <c r="D20" s="380" t="s">
        <v>137</v>
      </c>
      <c r="E20" s="380"/>
      <c r="F20" s="380"/>
      <c r="G20" s="380"/>
      <c r="H20" s="380"/>
      <c r="I20" s="380"/>
      <c r="J20" s="381"/>
      <c r="K20" s="127"/>
      <c r="L20" s="337"/>
      <c r="T20" s="131"/>
      <c r="U20" s="16"/>
    </row>
    <row r="21" spans="1:34" ht="125.25" customHeight="1" x14ac:dyDescent="0.25">
      <c r="A21" s="120"/>
      <c r="B21" s="125"/>
      <c r="C21" s="130">
        <v>3</v>
      </c>
      <c r="D21" s="380" t="s">
        <v>160</v>
      </c>
      <c r="E21" s="380"/>
      <c r="F21" s="380"/>
      <c r="G21" s="380"/>
      <c r="H21" s="380"/>
      <c r="I21" s="380"/>
      <c r="J21" s="381"/>
      <c r="K21" s="127"/>
      <c r="L21" s="337"/>
      <c r="T21" s="131"/>
      <c r="U21" s="16"/>
      <c r="X21" s="379"/>
      <c r="Y21" s="379"/>
      <c r="Z21" s="379"/>
      <c r="AA21" s="379"/>
      <c r="AB21" s="379"/>
      <c r="AC21" s="379"/>
      <c r="AD21" s="379"/>
      <c r="AE21" s="379"/>
      <c r="AF21" s="379"/>
      <c r="AG21" s="379"/>
      <c r="AH21" s="379"/>
    </row>
    <row r="22" spans="1:34" ht="98.25" customHeight="1" x14ac:dyDescent="0.25">
      <c r="A22" s="120"/>
      <c r="B22" s="125"/>
      <c r="C22" s="130">
        <v>4</v>
      </c>
      <c r="D22" s="380" t="s">
        <v>161</v>
      </c>
      <c r="E22" s="380"/>
      <c r="F22" s="380"/>
      <c r="G22" s="380"/>
      <c r="H22" s="380"/>
      <c r="I22" s="380"/>
      <c r="J22" s="381"/>
      <c r="K22" s="127"/>
      <c r="L22" s="337"/>
      <c r="R22" s="132"/>
      <c r="T22" s="131"/>
      <c r="U22" s="16"/>
      <c r="X22" s="378"/>
      <c r="Y22" s="378"/>
      <c r="Z22" s="378"/>
      <c r="AA22" s="378"/>
      <c r="AB22" s="378"/>
      <c r="AC22" s="378"/>
      <c r="AD22" s="378"/>
      <c r="AE22" s="378"/>
      <c r="AF22" s="378"/>
      <c r="AG22" s="378"/>
      <c r="AH22" s="378"/>
    </row>
    <row r="23" spans="1:34" ht="98.25" customHeight="1" x14ac:dyDescent="0.25">
      <c r="A23" s="120"/>
      <c r="B23" s="125"/>
      <c r="C23" s="130">
        <v>5</v>
      </c>
      <c r="D23" s="380" t="s">
        <v>110</v>
      </c>
      <c r="E23" s="380"/>
      <c r="F23" s="380"/>
      <c r="G23" s="380"/>
      <c r="H23" s="380"/>
      <c r="I23" s="380"/>
      <c r="J23" s="381"/>
      <c r="K23" s="127"/>
      <c r="L23" s="337"/>
      <c r="T23" s="131"/>
      <c r="U23" s="16"/>
      <c r="X23" s="378"/>
      <c r="Y23" s="378"/>
      <c r="Z23" s="378"/>
      <c r="AA23" s="378"/>
      <c r="AB23" s="378"/>
      <c r="AC23" s="378"/>
      <c r="AD23" s="378"/>
      <c r="AE23" s="378"/>
      <c r="AF23" s="378"/>
      <c r="AG23" s="378"/>
      <c r="AH23" s="378"/>
    </row>
    <row r="24" spans="1:34" ht="98.25" customHeight="1" x14ac:dyDescent="0.25">
      <c r="A24" s="120"/>
      <c r="B24" s="125"/>
      <c r="C24" s="130">
        <v>6</v>
      </c>
      <c r="D24" s="380" t="s">
        <v>109</v>
      </c>
      <c r="E24" s="380"/>
      <c r="F24" s="380"/>
      <c r="G24" s="380"/>
      <c r="H24" s="380"/>
      <c r="I24" s="380"/>
      <c r="J24" s="381"/>
      <c r="K24" s="127"/>
      <c r="L24" s="337"/>
      <c r="T24" s="131"/>
      <c r="U24" s="16"/>
      <c r="X24" s="378"/>
      <c r="Y24" s="378"/>
      <c r="Z24" s="378"/>
      <c r="AA24" s="378"/>
      <c r="AB24" s="378"/>
      <c r="AC24" s="378"/>
      <c r="AD24" s="378"/>
      <c r="AE24" s="378"/>
      <c r="AF24" s="378"/>
      <c r="AG24" s="378"/>
      <c r="AH24" s="378"/>
    </row>
    <row r="25" spans="1:34" ht="98.25" customHeight="1" x14ac:dyDescent="0.25">
      <c r="A25" s="133"/>
      <c r="B25" s="125"/>
      <c r="C25" s="130">
        <v>7</v>
      </c>
      <c r="D25" s="380" t="s">
        <v>108</v>
      </c>
      <c r="E25" s="380"/>
      <c r="F25" s="380"/>
      <c r="G25" s="380"/>
      <c r="H25" s="380"/>
      <c r="I25" s="380"/>
      <c r="J25" s="381"/>
      <c r="K25" s="127"/>
      <c r="L25" s="337"/>
      <c r="T25" s="131"/>
      <c r="U25" s="16"/>
      <c r="X25" s="378"/>
      <c r="Y25" s="378"/>
      <c r="Z25" s="378"/>
      <c r="AA25" s="378"/>
      <c r="AB25" s="378"/>
      <c r="AC25" s="378"/>
      <c r="AD25" s="378"/>
      <c r="AE25" s="378"/>
      <c r="AF25" s="378"/>
      <c r="AG25" s="378"/>
      <c r="AH25" s="378"/>
    </row>
    <row r="26" spans="1:34" ht="98.25" customHeight="1" x14ac:dyDescent="0.25">
      <c r="A26" s="133"/>
      <c r="B26" s="125"/>
      <c r="C26" s="130">
        <v>8</v>
      </c>
      <c r="D26" s="380" t="s">
        <v>162</v>
      </c>
      <c r="E26" s="380"/>
      <c r="F26" s="380"/>
      <c r="G26" s="380"/>
      <c r="H26" s="380"/>
      <c r="I26" s="380"/>
      <c r="J26" s="381"/>
      <c r="K26" s="127"/>
      <c r="L26" s="337"/>
      <c r="T26" s="134"/>
      <c r="X26" s="378"/>
      <c r="Y26" s="378"/>
      <c r="Z26" s="378"/>
      <c r="AA26" s="378"/>
      <c r="AB26" s="378"/>
      <c r="AC26" s="378"/>
      <c r="AD26" s="378"/>
      <c r="AE26" s="378"/>
      <c r="AF26" s="378"/>
      <c r="AG26" s="378"/>
      <c r="AH26" s="378"/>
    </row>
    <row r="27" spans="1:34" x14ac:dyDescent="0.25">
      <c r="A27" s="133"/>
      <c r="B27" s="125"/>
      <c r="C27" s="126"/>
      <c r="D27" s="126"/>
      <c r="E27" s="126"/>
      <c r="F27" s="126"/>
      <c r="G27" s="126"/>
      <c r="H27" s="126"/>
      <c r="I27" s="126"/>
      <c r="J27" s="126"/>
      <c r="K27" s="127"/>
      <c r="L27" s="337"/>
      <c r="X27" s="378"/>
      <c r="Y27" s="378"/>
      <c r="Z27" s="378"/>
      <c r="AA27" s="378"/>
      <c r="AB27" s="378"/>
      <c r="AC27" s="378"/>
      <c r="AD27" s="378"/>
      <c r="AE27" s="378"/>
      <c r="AF27" s="378"/>
      <c r="AG27" s="378"/>
      <c r="AH27" s="378"/>
    </row>
    <row r="28" spans="1:34" ht="15.75" thickBot="1" x14ac:dyDescent="0.3">
      <c r="A28" s="299"/>
      <c r="B28" s="139"/>
      <c r="C28" s="140"/>
      <c r="D28" s="140"/>
      <c r="E28" s="140"/>
      <c r="F28" s="140"/>
      <c r="G28" s="140"/>
      <c r="H28" s="140"/>
      <c r="I28" s="140"/>
      <c r="J28" s="140"/>
      <c r="K28" s="334"/>
      <c r="L28" s="337"/>
      <c r="X28" s="378"/>
      <c r="Y28" s="378"/>
      <c r="Z28" s="378"/>
      <c r="AA28" s="378"/>
      <c r="AB28" s="378"/>
      <c r="AC28" s="378"/>
      <c r="AD28" s="378"/>
      <c r="AE28" s="378"/>
      <c r="AF28" s="378"/>
      <c r="AG28" s="378"/>
      <c r="AH28" s="378"/>
    </row>
    <row r="29" spans="1:34" ht="46.5" x14ac:dyDescent="0.7">
      <c r="A29" s="299"/>
      <c r="B29" s="121"/>
      <c r="C29" s="333" t="s">
        <v>15</v>
      </c>
      <c r="D29" s="122"/>
      <c r="E29" s="122"/>
      <c r="F29" s="122"/>
      <c r="G29" s="122"/>
      <c r="H29" s="122"/>
      <c r="I29" s="122"/>
      <c r="J29" s="122"/>
      <c r="K29" s="124"/>
      <c r="L29" s="338"/>
      <c r="X29" s="378"/>
      <c r="Y29" s="378"/>
      <c r="Z29" s="378"/>
      <c r="AA29" s="378"/>
      <c r="AB29" s="378"/>
      <c r="AC29" s="378"/>
      <c r="AD29" s="378"/>
      <c r="AE29" s="378"/>
      <c r="AF29" s="378"/>
      <c r="AG29" s="378"/>
      <c r="AH29" s="378"/>
    </row>
    <row r="30" spans="1:34" ht="45" customHeight="1" x14ac:dyDescent="0.25">
      <c r="A30" s="299"/>
      <c r="B30" s="125"/>
      <c r="C30" s="136">
        <v>1</v>
      </c>
      <c r="D30" s="373" t="s">
        <v>107</v>
      </c>
      <c r="E30" s="374"/>
      <c r="F30" s="374"/>
      <c r="G30" s="374"/>
      <c r="H30" s="374"/>
      <c r="I30" s="374"/>
      <c r="J30" s="375"/>
      <c r="K30" s="335"/>
      <c r="L30" s="338"/>
      <c r="V30" s="137"/>
      <c r="X30" s="378"/>
      <c r="Y30" s="378"/>
      <c r="Z30" s="378"/>
      <c r="AA30" s="378"/>
      <c r="AB30" s="378"/>
      <c r="AC30" s="378"/>
      <c r="AD30" s="378"/>
      <c r="AE30" s="378"/>
      <c r="AF30" s="378"/>
      <c r="AG30" s="378"/>
      <c r="AH30" s="378"/>
    </row>
    <row r="31" spans="1:34" ht="45" customHeight="1" x14ac:dyDescent="0.25">
      <c r="A31" s="299"/>
      <c r="B31" s="125"/>
      <c r="C31" s="136">
        <v>2</v>
      </c>
      <c r="D31" s="373" t="s">
        <v>31</v>
      </c>
      <c r="E31" s="374"/>
      <c r="F31" s="374"/>
      <c r="G31" s="374"/>
      <c r="H31" s="374"/>
      <c r="I31" s="374"/>
      <c r="J31" s="375"/>
      <c r="K31" s="336"/>
      <c r="L31" s="338"/>
      <c r="X31" s="378"/>
      <c r="Y31" s="378"/>
      <c r="Z31" s="378"/>
      <c r="AA31" s="378"/>
      <c r="AB31" s="378"/>
      <c r="AC31" s="378"/>
      <c r="AD31" s="378"/>
      <c r="AE31" s="378"/>
      <c r="AF31" s="378"/>
      <c r="AG31" s="378"/>
      <c r="AH31" s="378"/>
    </row>
    <row r="32" spans="1:34" ht="60" customHeight="1" x14ac:dyDescent="0.25">
      <c r="A32" s="299"/>
      <c r="B32" s="125"/>
      <c r="C32" s="136">
        <v>3</v>
      </c>
      <c r="D32" s="373" t="s">
        <v>178</v>
      </c>
      <c r="E32" s="374"/>
      <c r="F32" s="374"/>
      <c r="G32" s="374"/>
      <c r="H32" s="374"/>
      <c r="I32" s="374"/>
      <c r="J32" s="375"/>
      <c r="K32" s="336"/>
      <c r="L32" s="338"/>
      <c r="X32" s="306"/>
      <c r="Y32" s="306"/>
      <c r="Z32" s="306"/>
      <c r="AA32" s="306"/>
      <c r="AB32" s="306"/>
      <c r="AC32" s="306"/>
      <c r="AD32" s="306"/>
      <c r="AE32" s="306"/>
      <c r="AF32" s="306"/>
      <c r="AG32" s="306"/>
      <c r="AH32" s="306"/>
    </row>
    <row r="33" spans="1:12" ht="61.5" x14ac:dyDescent="0.25">
      <c r="A33" s="299"/>
      <c r="B33" s="125"/>
      <c r="C33" s="126"/>
      <c r="D33" s="126"/>
      <c r="E33" s="126"/>
      <c r="F33" s="22"/>
      <c r="G33" s="138"/>
      <c r="H33" s="126"/>
      <c r="I33" s="126"/>
      <c r="J33" s="126"/>
      <c r="K33" s="127"/>
      <c r="L33" s="338"/>
    </row>
    <row r="34" spans="1:12" ht="46.5" x14ac:dyDescent="0.7">
      <c r="A34" s="299"/>
      <c r="B34" s="125"/>
      <c r="C34" s="135" t="s">
        <v>15</v>
      </c>
      <c r="D34" s="126"/>
      <c r="E34" s="126"/>
      <c r="F34" s="126"/>
      <c r="G34" s="126"/>
      <c r="H34" s="126"/>
      <c r="I34" s="126"/>
      <c r="J34" s="126"/>
      <c r="K34" s="127"/>
      <c r="L34" s="338"/>
    </row>
    <row r="35" spans="1:12" ht="45" customHeight="1" thickBot="1" x14ac:dyDescent="0.3">
      <c r="A35" s="299"/>
      <c r="B35" s="125"/>
      <c r="C35" s="340">
        <v>4</v>
      </c>
      <c r="D35" s="398" t="str">
        <f>IFERROR(IF(OR(K32="Ja",7-K30&lt;=3),"Begründung des gewählten Anwendungsbereichs -"&amp;" "&amp;"Variante"&amp;" "&amp;K30,"Keine Begründung notwendig"),"Keine Begründung notwendig")</f>
        <v>Keine Begründung notwendig</v>
      </c>
      <c r="E35" s="399"/>
      <c r="F35" s="399"/>
      <c r="G35" s="399"/>
      <c r="H35" s="399"/>
      <c r="I35" s="399"/>
      <c r="J35" s="400"/>
      <c r="K35" s="127"/>
      <c r="L35" s="338"/>
    </row>
    <row r="36" spans="1:12" x14ac:dyDescent="0.25">
      <c r="A36" s="133"/>
      <c r="B36" s="125"/>
      <c r="C36" s="383"/>
      <c r="D36" s="384"/>
      <c r="E36" s="384"/>
      <c r="F36" s="384"/>
      <c r="G36" s="384"/>
      <c r="H36" s="384"/>
      <c r="I36" s="384"/>
      <c r="J36" s="385"/>
      <c r="K36" s="127"/>
      <c r="L36" s="338"/>
    </row>
    <row r="37" spans="1:12" x14ac:dyDescent="0.25">
      <c r="A37" s="133"/>
      <c r="B37" s="125"/>
      <c r="C37" s="386"/>
      <c r="D37" s="387"/>
      <c r="E37" s="387"/>
      <c r="F37" s="387"/>
      <c r="G37" s="387"/>
      <c r="H37" s="387"/>
      <c r="I37" s="387"/>
      <c r="J37" s="388"/>
      <c r="K37" s="127"/>
      <c r="L37" s="338"/>
    </row>
    <row r="38" spans="1:12" ht="60.95" customHeight="1" x14ac:dyDescent="0.25">
      <c r="B38" s="125"/>
      <c r="C38" s="386"/>
      <c r="D38" s="387"/>
      <c r="E38" s="387"/>
      <c r="F38" s="387"/>
      <c r="G38" s="387"/>
      <c r="H38" s="387"/>
      <c r="I38" s="387"/>
      <c r="J38" s="388"/>
      <c r="K38" s="127"/>
      <c r="L38" s="338"/>
    </row>
    <row r="39" spans="1:12" x14ac:dyDescent="0.25">
      <c r="B39" s="125"/>
      <c r="C39" s="386"/>
      <c r="D39" s="387"/>
      <c r="E39" s="387"/>
      <c r="F39" s="387"/>
      <c r="G39" s="387"/>
      <c r="H39" s="387"/>
      <c r="I39" s="387"/>
      <c r="J39" s="388"/>
      <c r="K39" s="127"/>
      <c r="L39" s="338"/>
    </row>
    <row r="40" spans="1:12" ht="93" customHeight="1" x14ac:dyDescent="0.25">
      <c r="B40" s="125"/>
      <c r="C40" s="386"/>
      <c r="D40" s="387"/>
      <c r="E40" s="387"/>
      <c r="F40" s="387"/>
      <c r="G40" s="387"/>
      <c r="H40" s="387"/>
      <c r="I40" s="387"/>
      <c r="J40" s="388"/>
      <c r="K40" s="127"/>
      <c r="L40" s="338"/>
    </row>
    <row r="41" spans="1:12" x14ac:dyDescent="0.25">
      <c r="B41" s="125"/>
      <c r="C41" s="386"/>
      <c r="D41" s="387"/>
      <c r="E41" s="387"/>
      <c r="F41" s="387"/>
      <c r="G41" s="387"/>
      <c r="H41" s="387"/>
      <c r="I41" s="387"/>
      <c r="J41" s="388"/>
      <c r="K41" s="127"/>
      <c r="L41" s="338"/>
    </row>
    <row r="42" spans="1:12" ht="59.45" customHeight="1" x14ac:dyDescent="0.25">
      <c r="B42" s="125"/>
      <c r="C42" s="386"/>
      <c r="D42" s="387"/>
      <c r="E42" s="387"/>
      <c r="F42" s="387"/>
      <c r="G42" s="387"/>
      <c r="H42" s="387"/>
      <c r="I42" s="387"/>
      <c r="J42" s="388"/>
      <c r="K42" s="127"/>
      <c r="L42" s="338"/>
    </row>
    <row r="43" spans="1:12" x14ac:dyDescent="0.25">
      <c r="B43" s="125"/>
      <c r="C43" s="386"/>
      <c r="D43" s="387"/>
      <c r="E43" s="387"/>
      <c r="F43" s="387"/>
      <c r="G43" s="387"/>
      <c r="H43" s="387"/>
      <c r="I43" s="387"/>
      <c r="J43" s="388"/>
      <c r="K43" s="127"/>
      <c r="L43" s="338"/>
    </row>
    <row r="44" spans="1:12" x14ac:dyDescent="0.25">
      <c r="B44" s="125"/>
      <c r="C44" s="386"/>
      <c r="D44" s="387"/>
      <c r="E44" s="387"/>
      <c r="F44" s="387"/>
      <c r="G44" s="387"/>
      <c r="H44" s="387"/>
      <c r="I44" s="387"/>
      <c r="J44" s="388"/>
      <c r="K44" s="127"/>
      <c r="L44" s="338"/>
    </row>
    <row r="45" spans="1:12" x14ac:dyDescent="0.25">
      <c r="B45" s="125"/>
      <c r="C45" s="386"/>
      <c r="D45" s="387"/>
      <c r="E45" s="387"/>
      <c r="F45" s="387"/>
      <c r="G45" s="387"/>
      <c r="H45" s="387"/>
      <c r="I45" s="387"/>
      <c r="J45" s="388"/>
      <c r="K45" s="127"/>
      <c r="L45" s="338"/>
    </row>
    <row r="46" spans="1:12" x14ac:dyDescent="0.25">
      <c r="B46" s="125"/>
      <c r="C46" s="386"/>
      <c r="D46" s="387"/>
      <c r="E46" s="387"/>
      <c r="F46" s="387"/>
      <c r="G46" s="387"/>
      <c r="H46" s="387"/>
      <c r="I46" s="387"/>
      <c r="J46" s="388"/>
      <c r="K46" s="127"/>
      <c r="L46" s="338"/>
    </row>
    <row r="47" spans="1:12" x14ac:dyDescent="0.25">
      <c r="B47" s="125"/>
      <c r="C47" s="386"/>
      <c r="D47" s="387"/>
      <c r="E47" s="387"/>
      <c r="F47" s="387"/>
      <c r="G47" s="387"/>
      <c r="H47" s="387"/>
      <c r="I47" s="387"/>
      <c r="J47" s="388"/>
      <c r="K47" s="127"/>
      <c r="L47" s="338"/>
    </row>
    <row r="48" spans="1:12" x14ac:dyDescent="0.25">
      <c r="B48" s="125"/>
      <c r="C48" s="386"/>
      <c r="D48" s="387"/>
      <c r="E48" s="387"/>
      <c r="F48" s="387"/>
      <c r="G48" s="387"/>
      <c r="H48" s="387"/>
      <c r="I48" s="387"/>
      <c r="J48" s="388"/>
      <c r="K48" s="127"/>
      <c r="L48" s="338"/>
    </row>
    <row r="49" spans="2:13" x14ac:dyDescent="0.25">
      <c r="B49" s="125"/>
      <c r="C49" s="386"/>
      <c r="D49" s="387"/>
      <c r="E49" s="387"/>
      <c r="F49" s="387"/>
      <c r="G49" s="387"/>
      <c r="H49" s="387"/>
      <c r="I49" s="387"/>
      <c r="J49" s="388"/>
      <c r="K49" s="127"/>
      <c r="L49" s="338"/>
    </row>
    <row r="50" spans="2:13" x14ac:dyDescent="0.25">
      <c r="B50" s="125"/>
      <c r="C50" s="386"/>
      <c r="D50" s="387"/>
      <c r="E50" s="387"/>
      <c r="F50" s="387"/>
      <c r="G50" s="387"/>
      <c r="H50" s="387"/>
      <c r="I50" s="387"/>
      <c r="J50" s="388"/>
      <c r="K50" s="127"/>
      <c r="L50" s="338"/>
    </row>
    <row r="51" spans="2:13" x14ac:dyDescent="0.25">
      <c r="B51" s="125"/>
      <c r="C51" s="386"/>
      <c r="D51" s="387"/>
      <c r="E51" s="387"/>
      <c r="F51" s="387"/>
      <c r="G51" s="387"/>
      <c r="H51" s="387"/>
      <c r="I51" s="387"/>
      <c r="J51" s="388"/>
      <c r="K51" s="127"/>
      <c r="L51" s="338"/>
    </row>
    <row r="52" spans="2:13" x14ac:dyDescent="0.25">
      <c r="B52" s="125"/>
      <c r="C52" s="386"/>
      <c r="D52" s="387"/>
      <c r="E52" s="387"/>
      <c r="F52" s="387"/>
      <c r="G52" s="387"/>
      <c r="H52" s="387"/>
      <c r="I52" s="387"/>
      <c r="J52" s="388"/>
      <c r="K52" s="127"/>
      <c r="L52" s="338"/>
    </row>
    <row r="53" spans="2:13" x14ac:dyDescent="0.25">
      <c r="B53" s="125"/>
      <c r="C53" s="386"/>
      <c r="D53" s="387"/>
      <c r="E53" s="387"/>
      <c r="F53" s="387"/>
      <c r="G53" s="387"/>
      <c r="H53" s="387"/>
      <c r="I53" s="387"/>
      <c r="J53" s="388"/>
      <c r="K53" s="127"/>
      <c r="L53" s="338"/>
    </row>
    <row r="54" spans="2:13" x14ac:dyDescent="0.25">
      <c r="B54" s="125"/>
      <c r="C54" s="386"/>
      <c r="D54" s="387"/>
      <c r="E54" s="387"/>
      <c r="F54" s="387"/>
      <c r="G54" s="387"/>
      <c r="H54" s="387"/>
      <c r="I54" s="387"/>
      <c r="J54" s="388"/>
      <c r="K54" s="127"/>
      <c r="L54" s="338"/>
    </row>
    <row r="55" spans="2:13" x14ac:dyDescent="0.25">
      <c r="B55" s="125"/>
      <c r="C55" s="386"/>
      <c r="D55" s="387"/>
      <c r="E55" s="387"/>
      <c r="F55" s="387"/>
      <c r="G55" s="387"/>
      <c r="H55" s="387"/>
      <c r="I55" s="387"/>
      <c r="J55" s="388"/>
      <c r="K55" s="127"/>
      <c r="L55" s="338"/>
    </row>
    <row r="56" spans="2:13" x14ac:dyDescent="0.25">
      <c r="B56" s="125"/>
      <c r="C56" s="386"/>
      <c r="D56" s="387"/>
      <c r="E56" s="387"/>
      <c r="F56" s="387"/>
      <c r="G56" s="387"/>
      <c r="H56" s="387"/>
      <c r="I56" s="387"/>
      <c r="J56" s="388"/>
      <c r="K56" s="127"/>
      <c r="L56" s="338"/>
    </row>
    <row r="57" spans="2:13" x14ac:dyDescent="0.25">
      <c r="B57" s="125"/>
      <c r="C57" s="386"/>
      <c r="D57" s="387"/>
      <c r="E57" s="387"/>
      <c r="F57" s="387"/>
      <c r="G57" s="387"/>
      <c r="H57" s="387"/>
      <c r="I57" s="387"/>
      <c r="J57" s="388"/>
      <c r="K57" s="20"/>
      <c r="L57" s="339"/>
      <c r="M57" s="14"/>
    </row>
    <row r="58" spans="2:13" ht="15.75" thickBot="1" x14ac:dyDescent="0.3">
      <c r="B58" s="125"/>
      <c r="C58" s="389"/>
      <c r="D58" s="390"/>
      <c r="E58" s="390"/>
      <c r="F58" s="390"/>
      <c r="G58" s="390"/>
      <c r="H58" s="390"/>
      <c r="I58" s="390"/>
      <c r="J58" s="391"/>
      <c r="K58" s="20"/>
      <c r="L58" s="339"/>
      <c r="M58" s="14"/>
    </row>
    <row r="59" spans="2:13" x14ac:dyDescent="0.25">
      <c r="B59" s="125"/>
      <c r="C59" s="126"/>
      <c r="D59" s="126"/>
      <c r="E59" s="126"/>
      <c r="F59" s="126"/>
      <c r="G59" s="126"/>
      <c r="H59" s="126"/>
      <c r="I59" s="18"/>
      <c r="J59" s="18"/>
      <c r="K59" s="20"/>
      <c r="L59" s="339"/>
      <c r="M59" s="14"/>
    </row>
    <row r="60" spans="2:13" ht="15.75" thickBot="1" x14ac:dyDescent="0.3">
      <c r="B60" s="139"/>
      <c r="C60" s="140"/>
      <c r="D60" s="140"/>
      <c r="E60" s="140"/>
      <c r="F60" s="140"/>
      <c r="G60" s="140"/>
      <c r="H60" s="140"/>
      <c r="I60" s="19"/>
      <c r="J60" s="19"/>
      <c r="K60" s="21"/>
      <c r="L60" s="339"/>
      <c r="M60" s="14"/>
    </row>
    <row r="63" spans="2:13" ht="45" hidden="1" x14ac:dyDescent="0.25">
      <c r="B63" s="133">
        <v>1</v>
      </c>
      <c r="C63" s="133" t="s">
        <v>36</v>
      </c>
      <c r="D63" s="133"/>
      <c r="E63" s="133"/>
      <c r="F63" s="133"/>
    </row>
    <row r="64" spans="2:13" ht="45" hidden="1" x14ac:dyDescent="0.25">
      <c r="B64" s="133">
        <v>2</v>
      </c>
      <c r="C64" s="133" t="s">
        <v>36</v>
      </c>
      <c r="D64" s="133"/>
      <c r="E64" s="133"/>
      <c r="F64" s="133"/>
    </row>
    <row r="65" spans="2:11" ht="45" hidden="1" x14ac:dyDescent="0.25">
      <c r="B65" s="133">
        <v>3</v>
      </c>
      <c r="C65" s="133" t="s">
        <v>36</v>
      </c>
      <c r="D65" s="133"/>
      <c r="E65" s="133"/>
      <c r="F65" s="133"/>
    </row>
    <row r="66" spans="2:11" ht="45" hidden="1" x14ac:dyDescent="0.25">
      <c r="B66" s="133">
        <v>4</v>
      </c>
      <c r="C66" s="133" t="s">
        <v>37</v>
      </c>
      <c r="D66" s="133"/>
      <c r="E66" s="133"/>
      <c r="F66" s="133"/>
    </row>
    <row r="67" spans="2:11" ht="45" hidden="1" x14ac:dyDescent="0.25">
      <c r="B67" s="133">
        <v>5</v>
      </c>
      <c r="C67" s="133" t="s">
        <v>38</v>
      </c>
      <c r="D67" s="133"/>
      <c r="E67" s="133"/>
      <c r="F67" s="133"/>
    </row>
    <row r="68" spans="2:11" ht="45" hidden="1" x14ac:dyDescent="0.25">
      <c r="B68" s="133">
        <v>6</v>
      </c>
      <c r="C68" s="133" t="s">
        <v>39</v>
      </c>
      <c r="D68" s="133"/>
      <c r="E68" s="133"/>
      <c r="F68" s="133"/>
    </row>
    <row r="69" spans="2:11" ht="45" hidden="1" x14ac:dyDescent="0.25">
      <c r="B69" s="133">
        <v>7</v>
      </c>
      <c r="C69" s="133" t="s">
        <v>40</v>
      </c>
      <c r="D69" s="133"/>
      <c r="E69" s="133"/>
      <c r="F69" s="133"/>
      <c r="K69" s="141"/>
    </row>
    <row r="70" spans="2:11" ht="45" hidden="1" x14ac:dyDescent="0.25">
      <c r="B70" s="133">
        <v>8</v>
      </c>
      <c r="C70" s="133" t="s">
        <v>138</v>
      </c>
      <c r="K70" s="141"/>
    </row>
    <row r="71" spans="2:11" x14ac:dyDescent="0.25">
      <c r="K71" s="141"/>
    </row>
    <row r="73" spans="2:11" hidden="1" x14ac:dyDescent="0.25">
      <c r="B73" s="137" t="s">
        <v>13</v>
      </c>
    </row>
    <row r="74" spans="2:11" hidden="1" x14ac:dyDescent="0.25">
      <c r="B74" s="137" t="s">
        <v>14</v>
      </c>
    </row>
  </sheetData>
  <sheetProtection algorithmName="SHA-512" hashValue="5fEnTLWx0Ngp1K3l6A9elOxA1qtzwQVPVSZTzeiStVWZWz8+uwuOUbkXEfdstczvvk++Rp/jY0QgT/4SwMQHmA==" saltValue="wP10cfXIpn7IKP3hFw4FTw==" spinCount="100000" sheet="1" selectLockedCells="1"/>
  <mergeCells count="24">
    <mergeCell ref="C36:J58"/>
    <mergeCell ref="D17:J17"/>
    <mergeCell ref="B5:N5"/>
    <mergeCell ref="B6:N6"/>
    <mergeCell ref="B7:N7"/>
    <mergeCell ref="B8:N8"/>
    <mergeCell ref="D35:J35"/>
    <mergeCell ref="B10:N10"/>
    <mergeCell ref="B4:N4"/>
    <mergeCell ref="D32:J32"/>
    <mergeCell ref="B9:M9"/>
    <mergeCell ref="X22:AH31"/>
    <mergeCell ref="X21:AH21"/>
    <mergeCell ref="D18:J18"/>
    <mergeCell ref="D20:J20"/>
    <mergeCell ref="D21:J21"/>
    <mergeCell ref="D22:J22"/>
    <mergeCell ref="D23:J23"/>
    <mergeCell ref="D24:J24"/>
    <mergeCell ref="D25:J25"/>
    <mergeCell ref="D30:J30"/>
    <mergeCell ref="D31:J31"/>
    <mergeCell ref="D26:J26"/>
    <mergeCell ref="D19:J19"/>
  </mergeCells>
  <dataValidations xWindow="1239" yWindow="339" count="2">
    <dataValidation type="list" allowBlank="1" showInputMessage="1" showErrorMessage="1" promptTitle="Hinweis:" prompt="Bitte begründen Sie ausführlich die Umstände und Tatsachen, die zur Auswahl einer der unter den Varianten 4-8 aufgelisteten Anwendungsbereiche zur Ermittlung des Verdienstentgangs im Sinne der EpiG-Berechnungsverordnung geführt haben." sqref="K30" xr:uid="{00000000-0002-0000-0200-000000000000}">
      <formula1>$C$18:$C$26</formula1>
    </dataValidation>
    <dataValidation type="list" allowBlank="1" showInputMessage="1" showErrorMessage="1" promptTitle="Hinweis:" prompt="Bitte begründen Sie ausführlich die Umstände und Tatsachen, die zu einer planmäßigen oder behördlich gemäß § 32 Abs 1 Z 1, 3 oder 5 EpiG verfügten Niederlegung des Betriebs in den gegenständlichen Zeiträumen resultieren." sqref="K32" xr:uid="{28DF8E4A-13E0-48FE-B7DF-962C50F1870A}">
      <formula1>$B$73:$B$74</formula1>
    </dataValidation>
  </dataValidations>
  <pageMargins left="0.23622047244094491" right="0.23622047244094491" top="0.74803149606299213" bottom="0.74803149606299213" header="0.31496062992125984" footer="0.31496062992125984"/>
  <pageSetup paperSize="9" scale="48" fitToHeight="0" orientation="portrait" r:id="rId1"/>
  <rowBreaks count="2" manualBreakCount="2">
    <brk id="13" min="1" max="13" man="1"/>
    <brk id="28" min="1" max="13" man="1"/>
  </rowBreaks>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3:X217"/>
  <sheetViews>
    <sheetView view="pageBreakPreview" topLeftCell="A32" zoomScale="55" zoomScaleNormal="25" zoomScaleSheetLayoutView="55" workbookViewId="0">
      <selection activeCell="F32" sqref="F32"/>
    </sheetView>
  </sheetViews>
  <sheetFormatPr defaultColWidth="11.42578125" defaultRowHeight="15" x14ac:dyDescent="0.25"/>
  <cols>
    <col min="1" max="2" width="15.85546875" style="180" customWidth="1"/>
    <col min="3" max="3" width="11" style="150" customWidth="1"/>
    <col min="4" max="4" width="97" style="150" customWidth="1"/>
    <col min="5" max="5" width="8.140625" style="150" customWidth="1"/>
    <col min="6" max="6" width="73" style="150" customWidth="1"/>
    <col min="7" max="7" width="32" style="150" customWidth="1"/>
    <col min="8" max="8" width="10.5703125" style="150" customWidth="1"/>
    <col min="9" max="9" width="31.42578125" style="150" customWidth="1"/>
    <col min="10" max="10" width="64.28515625" style="150" customWidth="1"/>
    <col min="11" max="11" width="70.42578125" style="150" customWidth="1"/>
    <col min="12" max="12" width="31.42578125" style="150" customWidth="1"/>
    <col min="13" max="13" width="18.5703125" style="150" customWidth="1"/>
    <col min="14" max="16" width="11.42578125" style="150"/>
    <col min="17" max="17" width="8.42578125" style="149" customWidth="1"/>
    <col min="18" max="18" width="35" style="149" customWidth="1"/>
    <col min="19" max="20" width="11.42578125" style="149"/>
    <col min="21" max="21" width="193" style="149" hidden="1" customWidth="1"/>
    <col min="22" max="16384" width="11.42578125" style="150"/>
  </cols>
  <sheetData>
    <row r="3" spans="3:21" ht="47.25" thickBot="1" x14ac:dyDescent="0.75">
      <c r="C3" s="198" t="s">
        <v>55</v>
      </c>
    </row>
    <row r="4" spans="3:21" ht="28.5" customHeight="1" x14ac:dyDescent="0.35">
      <c r="C4" s="199"/>
      <c r="D4" s="200"/>
      <c r="E4" s="201"/>
      <c r="F4" s="202"/>
      <c r="G4" s="202"/>
      <c r="H4" s="203"/>
      <c r="I4" s="203"/>
      <c r="J4" s="203"/>
      <c r="K4" s="203"/>
      <c r="L4" s="203"/>
      <c r="M4" s="203"/>
      <c r="N4" s="203"/>
      <c r="O4" s="204"/>
      <c r="P4" s="149"/>
    </row>
    <row r="5" spans="3:21" ht="84.75" customHeight="1" x14ac:dyDescent="0.25">
      <c r="C5" s="404" t="s">
        <v>83</v>
      </c>
      <c r="D5" s="405"/>
      <c r="E5" s="405"/>
      <c r="F5" s="405"/>
      <c r="G5" s="405"/>
      <c r="H5" s="405"/>
      <c r="I5" s="405"/>
      <c r="J5" s="405"/>
      <c r="K5" s="405"/>
      <c r="L5" s="405"/>
      <c r="M5" s="405"/>
      <c r="N5" s="405"/>
      <c r="O5" s="406"/>
      <c r="P5" s="205"/>
      <c r="Q5" s="205"/>
      <c r="R5" s="205"/>
      <c r="S5" s="205"/>
      <c r="T5" s="205"/>
      <c r="U5" s="205"/>
    </row>
    <row r="6" spans="3:21" ht="84" customHeight="1" x14ac:dyDescent="0.25">
      <c r="C6" s="404" t="s">
        <v>133</v>
      </c>
      <c r="D6" s="405"/>
      <c r="E6" s="405"/>
      <c r="F6" s="405"/>
      <c r="G6" s="405"/>
      <c r="H6" s="405"/>
      <c r="I6" s="405"/>
      <c r="J6" s="405"/>
      <c r="K6" s="405"/>
      <c r="L6" s="405"/>
      <c r="M6" s="405"/>
      <c r="N6" s="405"/>
      <c r="O6" s="406"/>
      <c r="P6" s="206"/>
      <c r="Q6" s="205"/>
      <c r="R6" s="205"/>
      <c r="S6" s="205"/>
      <c r="T6" s="205"/>
      <c r="U6" s="205"/>
    </row>
    <row r="7" spans="3:21" ht="87.75" customHeight="1" x14ac:dyDescent="0.25">
      <c r="C7" s="404" t="s">
        <v>81</v>
      </c>
      <c r="D7" s="405"/>
      <c r="E7" s="405"/>
      <c r="F7" s="405"/>
      <c r="G7" s="405"/>
      <c r="H7" s="405"/>
      <c r="I7" s="405"/>
      <c r="J7" s="405"/>
      <c r="K7" s="405"/>
      <c r="L7" s="405"/>
      <c r="M7" s="405"/>
      <c r="N7" s="405"/>
      <c r="O7" s="406"/>
      <c r="P7" s="206"/>
      <c r="Q7" s="205"/>
      <c r="R7" s="205"/>
      <c r="S7" s="205"/>
      <c r="T7" s="205"/>
      <c r="U7" s="205"/>
    </row>
    <row r="8" spans="3:21" ht="117" customHeight="1" x14ac:dyDescent="0.25">
      <c r="C8" s="404" t="s">
        <v>156</v>
      </c>
      <c r="D8" s="405"/>
      <c r="E8" s="405"/>
      <c r="F8" s="405"/>
      <c r="G8" s="405"/>
      <c r="H8" s="405"/>
      <c r="I8" s="405"/>
      <c r="J8" s="405"/>
      <c r="K8" s="405"/>
      <c r="L8" s="405"/>
      <c r="M8" s="405"/>
      <c r="N8" s="405"/>
      <c r="O8" s="406"/>
      <c r="P8" s="206"/>
      <c r="Q8" s="205"/>
      <c r="R8" s="205"/>
      <c r="S8" s="205"/>
      <c r="T8" s="205"/>
      <c r="U8" s="205"/>
    </row>
    <row r="9" spans="3:21" ht="84" customHeight="1" x14ac:dyDescent="0.25">
      <c r="C9" s="404" t="s">
        <v>118</v>
      </c>
      <c r="D9" s="405"/>
      <c r="E9" s="405"/>
      <c r="F9" s="405"/>
      <c r="G9" s="405"/>
      <c r="H9" s="405"/>
      <c r="I9" s="405"/>
      <c r="J9" s="405"/>
      <c r="K9" s="405"/>
      <c r="L9" s="405"/>
      <c r="M9" s="405"/>
      <c r="N9" s="405"/>
      <c r="O9" s="406"/>
      <c r="P9" s="206"/>
      <c r="Q9" s="205"/>
      <c r="R9" s="205"/>
      <c r="S9" s="205"/>
      <c r="T9" s="205"/>
      <c r="U9" s="205"/>
    </row>
    <row r="10" spans="3:21" ht="116.25" customHeight="1" x14ac:dyDescent="0.25">
      <c r="C10" s="404" t="s">
        <v>157</v>
      </c>
      <c r="D10" s="405"/>
      <c r="E10" s="405"/>
      <c r="F10" s="405"/>
      <c r="G10" s="405"/>
      <c r="H10" s="405"/>
      <c r="I10" s="405"/>
      <c r="J10" s="405"/>
      <c r="K10" s="405"/>
      <c r="L10" s="405"/>
      <c r="M10" s="405"/>
      <c r="N10" s="405"/>
      <c r="O10" s="406"/>
      <c r="P10" s="206"/>
      <c r="Q10" s="205"/>
      <c r="R10" s="205"/>
      <c r="S10" s="205"/>
      <c r="T10" s="205"/>
      <c r="U10" s="205"/>
    </row>
    <row r="11" spans="3:21" ht="81.75" customHeight="1" x14ac:dyDescent="0.25">
      <c r="C11" s="404" t="s">
        <v>82</v>
      </c>
      <c r="D11" s="405"/>
      <c r="E11" s="405"/>
      <c r="F11" s="405"/>
      <c r="G11" s="405"/>
      <c r="H11" s="405"/>
      <c r="I11" s="405"/>
      <c r="J11" s="405"/>
      <c r="K11" s="405"/>
      <c r="L11" s="405"/>
      <c r="M11" s="405"/>
      <c r="N11" s="405"/>
      <c r="O11" s="406"/>
      <c r="P11" s="206"/>
      <c r="Q11" s="205"/>
      <c r="R11" s="205"/>
      <c r="S11" s="205"/>
      <c r="T11" s="205"/>
      <c r="U11" s="205"/>
    </row>
    <row r="12" spans="3:21" ht="120" customHeight="1" x14ac:dyDescent="0.25">
      <c r="C12" s="404" t="s">
        <v>163</v>
      </c>
      <c r="D12" s="405"/>
      <c r="E12" s="405"/>
      <c r="F12" s="405"/>
      <c r="G12" s="405"/>
      <c r="H12" s="405"/>
      <c r="I12" s="405"/>
      <c r="J12" s="405"/>
      <c r="K12" s="405"/>
      <c r="L12" s="405"/>
      <c r="M12" s="405"/>
      <c r="N12" s="405"/>
      <c r="O12" s="406"/>
      <c r="P12" s="206"/>
      <c r="Q12" s="205"/>
      <c r="R12" s="205"/>
      <c r="S12" s="205"/>
      <c r="T12" s="205"/>
      <c r="U12" s="205"/>
    </row>
    <row r="13" spans="3:21" ht="118.5" customHeight="1" x14ac:dyDescent="0.25">
      <c r="C13" s="404" t="s">
        <v>119</v>
      </c>
      <c r="D13" s="405"/>
      <c r="E13" s="405"/>
      <c r="F13" s="405"/>
      <c r="G13" s="405"/>
      <c r="H13" s="405"/>
      <c r="I13" s="405"/>
      <c r="J13" s="405"/>
      <c r="K13" s="405"/>
      <c r="L13" s="405"/>
      <c r="M13" s="405"/>
      <c r="N13" s="405"/>
      <c r="O13" s="406"/>
      <c r="P13" s="206"/>
      <c r="Q13" s="205"/>
      <c r="R13" s="205"/>
      <c r="S13" s="205"/>
      <c r="T13" s="205"/>
      <c r="U13" s="205"/>
    </row>
    <row r="14" spans="3:21" ht="51.75" customHeight="1" x14ac:dyDescent="0.25">
      <c r="C14" s="404" t="s">
        <v>120</v>
      </c>
      <c r="D14" s="405"/>
      <c r="E14" s="405"/>
      <c r="F14" s="405"/>
      <c r="G14" s="405"/>
      <c r="H14" s="405"/>
      <c r="I14" s="405"/>
      <c r="J14" s="405"/>
      <c r="K14" s="405"/>
      <c r="L14" s="405"/>
      <c r="M14" s="405"/>
      <c r="N14" s="405"/>
      <c r="O14" s="406"/>
      <c r="P14" s="206"/>
      <c r="Q14" s="205"/>
      <c r="R14" s="205"/>
      <c r="S14" s="205"/>
      <c r="T14" s="205"/>
      <c r="U14" s="205"/>
    </row>
    <row r="15" spans="3:21" ht="80.25" customHeight="1" x14ac:dyDescent="0.25">
      <c r="C15" s="404" t="s">
        <v>121</v>
      </c>
      <c r="D15" s="405"/>
      <c r="E15" s="405"/>
      <c r="F15" s="405"/>
      <c r="G15" s="405"/>
      <c r="H15" s="405"/>
      <c r="I15" s="405"/>
      <c r="J15" s="405"/>
      <c r="K15" s="405"/>
      <c r="L15" s="405"/>
      <c r="M15" s="405"/>
      <c r="N15" s="405"/>
      <c r="O15" s="406"/>
      <c r="P15" s="206"/>
      <c r="Q15" s="205"/>
      <c r="R15" s="205"/>
      <c r="S15" s="205"/>
      <c r="T15" s="205"/>
      <c r="U15" s="205"/>
    </row>
    <row r="16" spans="3:21" ht="114" customHeight="1" thickBot="1" x14ac:dyDescent="0.3">
      <c r="C16" s="407" t="str">
        <f>IF(F62&gt;0," -) Bitte fahren Sie mit der Befüllung des Tabellenblatts Entschädigungsanspruch fort."," -) Bitte ermitteln Sie zunächst den auf Basis Ihrer Unterlagen ableitbaren vorläufigen Verdienstentgang, bevor Sie mit der Befüllung des Tabellenblatts Entschädigungsanspruch beginnen.")</f>
        <v xml:space="preserve"> -) Bitte ermitteln Sie zunächst den auf Basis Ihrer Unterlagen ableitbaren vorläufigen Verdienstentgang, bevor Sie mit der Befüllung des Tabellenblatts Entschädigungsanspruch beginnen.</v>
      </c>
      <c r="D16" s="408"/>
      <c r="E16" s="408"/>
      <c r="F16" s="408"/>
      <c r="G16" s="408"/>
      <c r="H16" s="408"/>
      <c r="I16" s="408"/>
      <c r="J16" s="408"/>
      <c r="K16" s="408"/>
      <c r="L16" s="408"/>
      <c r="M16" s="408"/>
      <c r="N16" s="408"/>
      <c r="O16" s="409"/>
      <c r="P16" s="206"/>
      <c r="Q16" s="205"/>
      <c r="R16" s="205"/>
      <c r="S16" s="205"/>
      <c r="T16" s="205"/>
      <c r="U16" s="205"/>
    </row>
    <row r="20" spans="1:23" ht="47.25" thickBot="1" x14ac:dyDescent="0.75">
      <c r="C20" s="198" t="s">
        <v>56</v>
      </c>
    </row>
    <row r="21" spans="1:23" ht="46.5" x14ac:dyDescent="0.25">
      <c r="B21" s="207"/>
      <c r="C21" s="424" t="str">
        <f>"Unternehmen / Firma:"&amp;" "&amp;Stammdaten!F13</f>
        <v xml:space="preserve">Unternehmen / Firma: </v>
      </c>
      <c r="D21" s="424"/>
      <c r="E21" s="164"/>
      <c r="F21" s="164"/>
      <c r="G21" s="164"/>
      <c r="H21" s="164"/>
      <c r="I21" s="164"/>
      <c r="J21" s="164"/>
      <c r="K21" s="164"/>
      <c r="L21" s="164"/>
      <c r="M21" s="164"/>
      <c r="N21" s="164"/>
      <c r="O21" s="165"/>
    </row>
    <row r="22" spans="1:23" ht="15" customHeight="1" x14ac:dyDescent="0.25">
      <c r="B22" s="208"/>
      <c r="C22" s="428" t="s">
        <v>122</v>
      </c>
      <c r="D22" s="428"/>
      <c r="E22" s="428"/>
      <c r="F22" s="428"/>
      <c r="G22" s="428"/>
      <c r="H22" s="428"/>
      <c r="I22" s="428"/>
      <c r="J22" s="428"/>
      <c r="K22" s="428"/>
      <c r="L22" s="428"/>
      <c r="M22" s="428"/>
      <c r="N22" s="428"/>
      <c r="O22" s="429"/>
    </row>
    <row r="23" spans="1:23" ht="15" customHeight="1" x14ac:dyDescent="0.25">
      <c r="B23" s="208"/>
      <c r="C23" s="428"/>
      <c r="D23" s="428"/>
      <c r="E23" s="428"/>
      <c r="F23" s="428"/>
      <c r="G23" s="428"/>
      <c r="H23" s="428"/>
      <c r="I23" s="428"/>
      <c r="J23" s="428"/>
      <c r="K23" s="428"/>
      <c r="L23" s="428"/>
      <c r="M23" s="428"/>
      <c r="N23" s="428"/>
      <c r="O23" s="429"/>
    </row>
    <row r="24" spans="1:23" ht="15" customHeight="1" x14ac:dyDescent="0.25">
      <c r="B24" s="208"/>
      <c r="C24" s="428"/>
      <c r="D24" s="428"/>
      <c r="E24" s="428"/>
      <c r="F24" s="428"/>
      <c r="G24" s="428"/>
      <c r="H24" s="428"/>
      <c r="I24" s="428"/>
      <c r="J24" s="428"/>
      <c r="K24" s="428"/>
      <c r="L24" s="428"/>
      <c r="M24" s="428"/>
      <c r="N24" s="428"/>
      <c r="O24" s="429"/>
    </row>
    <row r="25" spans="1:23" ht="15" customHeight="1" x14ac:dyDescent="0.25">
      <c r="B25" s="208"/>
      <c r="C25" s="209"/>
      <c r="D25" s="209"/>
      <c r="E25" s="209"/>
      <c r="F25" s="209"/>
      <c r="G25" s="209"/>
      <c r="H25" s="209"/>
      <c r="I25" s="209"/>
      <c r="J25" s="209"/>
      <c r="K25" s="209"/>
      <c r="L25" s="209"/>
      <c r="M25" s="209"/>
      <c r="N25" s="209"/>
      <c r="O25" s="210"/>
    </row>
    <row r="26" spans="1:23" ht="15" customHeight="1" thickBot="1" x14ac:dyDescent="0.3">
      <c r="B26" s="208"/>
      <c r="C26" s="209"/>
      <c r="D26" s="209"/>
      <c r="E26" s="209"/>
      <c r="F26" s="209"/>
      <c r="G26" s="209"/>
      <c r="H26" s="209"/>
      <c r="I26" s="209"/>
      <c r="J26" s="209"/>
      <c r="K26" s="209"/>
      <c r="L26" s="209"/>
      <c r="M26" s="209"/>
      <c r="N26" s="209"/>
      <c r="O26" s="210"/>
    </row>
    <row r="27" spans="1:23" ht="36.75" thickBot="1" x14ac:dyDescent="0.3">
      <c r="B27" s="208"/>
      <c r="C27" s="435" t="s">
        <v>123</v>
      </c>
      <c r="D27" s="436"/>
      <c r="E27" s="436"/>
      <c r="F27" s="437"/>
      <c r="G27" s="211"/>
      <c r="H27" s="435" t="s">
        <v>80</v>
      </c>
      <c r="I27" s="436"/>
      <c r="J27" s="436"/>
      <c r="K27" s="437"/>
      <c r="L27" s="212"/>
      <c r="M27" s="168"/>
      <c r="N27" s="168"/>
      <c r="O27" s="171"/>
    </row>
    <row r="28" spans="1:23" ht="26.25" x14ac:dyDescent="0.4">
      <c r="A28" s="213"/>
      <c r="B28" s="214"/>
      <c r="C28" s="425" t="s">
        <v>23</v>
      </c>
      <c r="D28" s="430"/>
      <c r="E28" s="431"/>
      <c r="F28" s="432"/>
      <c r="G28" s="215"/>
      <c r="H28" s="425" t="s">
        <v>23</v>
      </c>
      <c r="I28" s="430"/>
      <c r="J28" s="431"/>
      <c r="K28" s="432"/>
      <c r="L28" s="215"/>
      <c r="M28" s="215"/>
      <c r="N28" s="168"/>
      <c r="O28" s="171"/>
    </row>
    <row r="29" spans="1:23" ht="27" thickBot="1" x14ac:dyDescent="0.45">
      <c r="A29" s="213"/>
      <c r="B29" s="214"/>
      <c r="C29" s="426"/>
      <c r="D29" s="215"/>
      <c r="E29" s="215"/>
      <c r="F29" s="216"/>
      <c r="G29" s="215"/>
      <c r="H29" s="426"/>
      <c r="I29" s="215"/>
      <c r="J29" s="215"/>
      <c r="K29" s="216"/>
      <c r="L29" s="215"/>
      <c r="M29" s="215"/>
      <c r="N29" s="168"/>
      <c r="O29" s="171"/>
    </row>
    <row r="30" spans="1:23" ht="27" thickBot="1" x14ac:dyDescent="0.45">
      <c r="A30" s="213"/>
      <c r="B30" s="214"/>
      <c r="C30" s="427"/>
      <c r="D30" s="215"/>
      <c r="E30" s="215"/>
      <c r="F30" s="217" t="s">
        <v>16</v>
      </c>
      <c r="G30" s="218"/>
      <c r="H30" s="427"/>
      <c r="I30" s="215"/>
      <c r="J30" s="215"/>
      <c r="K30" s="217" t="s">
        <v>77</v>
      </c>
      <c r="L30" s="219"/>
      <c r="M30" s="215"/>
      <c r="N30" s="168"/>
      <c r="O30" s="171"/>
    </row>
    <row r="31" spans="1:23" ht="33.75" x14ac:dyDescent="0.4">
      <c r="A31" s="213"/>
      <c r="B31" s="214"/>
      <c r="C31" s="220">
        <v>1</v>
      </c>
      <c r="D31" s="221" t="s">
        <v>73</v>
      </c>
      <c r="E31" s="222"/>
      <c r="F31" s="188"/>
      <c r="G31" s="223"/>
      <c r="H31" s="220">
        <v>17</v>
      </c>
      <c r="I31" s="433" t="s">
        <v>78</v>
      </c>
      <c r="J31" s="434"/>
      <c r="K31" s="188"/>
      <c r="L31" s="223"/>
      <c r="M31" s="215"/>
      <c r="N31" s="168"/>
      <c r="O31" s="171"/>
      <c r="Q31" s="224"/>
      <c r="V31" s="149"/>
      <c r="W31" s="149"/>
    </row>
    <row r="32" spans="1:23" ht="34.5" thickBot="1" x14ac:dyDescent="0.45">
      <c r="A32" s="213"/>
      <c r="B32" s="214"/>
      <c r="C32" s="220">
        <v>2</v>
      </c>
      <c r="D32" s="221" t="s">
        <v>74</v>
      </c>
      <c r="E32" s="222"/>
      <c r="F32" s="189"/>
      <c r="G32" s="223"/>
      <c r="H32" s="220">
        <v>18</v>
      </c>
      <c r="I32" s="433" t="s">
        <v>79</v>
      </c>
      <c r="J32" s="434"/>
      <c r="K32" s="189"/>
      <c r="L32" s="223"/>
      <c r="M32" s="215"/>
      <c r="N32" s="168"/>
      <c r="O32" s="171"/>
      <c r="Q32" s="224"/>
      <c r="V32" s="149"/>
      <c r="W32" s="149"/>
    </row>
    <row r="33" spans="1:23" ht="34.5" hidden="1" customHeight="1" x14ac:dyDescent="0.5">
      <c r="A33" s="213"/>
      <c r="B33" s="214"/>
      <c r="C33" s="269"/>
      <c r="D33" s="270" t="s">
        <v>25</v>
      </c>
      <c r="E33" s="215"/>
      <c r="F33" s="225">
        <f>F32-F31+1</f>
        <v>1</v>
      </c>
      <c r="G33" s="226"/>
      <c r="H33" s="269"/>
      <c r="I33" s="270" t="s">
        <v>25</v>
      </c>
      <c r="J33" s="215"/>
      <c r="K33" s="225">
        <f>K32-K31+1</f>
        <v>1</v>
      </c>
      <c r="L33" s="226"/>
      <c r="M33" s="215"/>
      <c r="N33" s="168"/>
      <c r="O33" s="171"/>
      <c r="Q33" s="224"/>
      <c r="U33" s="227"/>
      <c r="V33" s="149"/>
      <c r="W33" s="149"/>
    </row>
    <row r="34" spans="1:23" ht="34.5" hidden="1" customHeight="1" x14ac:dyDescent="0.5">
      <c r="A34" s="213"/>
      <c r="B34" s="214"/>
      <c r="C34" s="269"/>
      <c r="D34" s="270"/>
      <c r="E34" s="215"/>
      <c r="F34" s="228"/>
      <c r="G34" s="226"/>
      <c r="H34" s="269"/>
      <c r="I34" s="270"/>
      <c r="J34" s="215"/>
      <c r="K34" s="228"/>
      <c r="L34" s="226"/>
      <c r="M34" s="215"/>
      <c r="N34" s="168"/>
      <c r="O34" s="171"/>
      <c r="Q34" s="224"/>
      <c r="U34" s="227"/>
      <c r="V34" s="149"/>
      <c r="W34" s="149"/>
    </row>
    <row r="35" spans="1:23" ht="33.75" x14ac:dyDescent="0.5">
      <c r="A35" s="213"/>
      <c r="B35" s="214"/>
      <c r="C35" s="269"/>
      <c r="D35" s="270"/>
      <c r="E35" s="215"/>
      <c r="F35" s="228"/>
      <c r="G35" s="226"/>
      <c r="H35" s="269"/>
      <c r="I35" s="270"/>
      <c r="J35" s="215"/>
      <c r="K35" s="228"/>
      <c r="L35" s="226"/>
      <c r="M35" s="215"/>
      <c r="N35" s="168"/>
      <c r="O35" s="171"/>
      <c r="Q35" s="224"/>
      <c r="V35" s="149"/>
      <c r="W35" s="149"/>
    </row>
    <row r="36" spans="1:23" ht="33.75" x14ac:dyDescent="0.4">
      <c r="A36" s="213"/>
      <c r="B36" s="214"/>
      <c r="C36" s="220">
        <v>3</v>
      </c>
      <c r="D36" s="222" t="s">
        <v>10</v>
      </c>
      <c r="E36" s="222"/>
      <c r="F36" s="190">
        <v>0</v>
      </c>
      <c r="G36" s="229"/>
      <c r="H36" s="220">
        <v>19</v>
      </c>
      <c r="I36" s="222" t="s">
        <v>10</v>
      </c>
      <c r="J36" s="222"/>
      <c r="K36" s="190">
        <v>0</v>
      </c>
      <c r="L36" s="229"/>
      <c r="M36" s="230"/>
      <c r="N36" s="168"/>
      <c r="O36" s="171"/>
      <c r="V36" s="149"/>
      <c r="W36" s="149"/>
    </row>
    <row r="37" spans="1:23" ht="33.75" x14ac:dyDescent="0.4">
      <c r="A37" s="213"/>
      <c r="B37" s="214"/>
      <c r="C37" s="220">
        <v>4</v>
      </c>
      <c r="D37" s="222" t="s">
        <v>18</v>
      </c>
      <c r="E37" s="222"/>
      <c r="F37" s="190">
        <v>0</v>
      </c>
      <c r="G37" s="229"/>
      <c r="H37" s="220">
        <v>20</v>
      </c>
      <c r="I37" s="222" t="s">
        <v>18</v>
      </c>
      <c r="J37" s="222"/>
      <c r="K37" s="190">
        <v>0</v>
      </c>
      <c r="L37" s="229"/>
      <c r="M37" s="230"/>
      <c r="N37" s="168"/>
      <c r="O37" s="171"/>
      <c r="V37" s="149"/>
      <c r="W37" s="149"/>
    </row>
    <row r="38" spans="1:23" ht="33.75" x14ac:dyDescent="0.5">
      <c r="A38" s="213"/>
      <c r="B38" s="214"/>
      <c r="C38" s="269"/>
      <c r="D38" s="271" t="s">
        <v>19</v>
      </c>
      <c r="E38" s="272"/>
      <c r="F38" s="231">
        <f>SUM(F36:F37)</f>
        <v>0</v>
      </c>
      <c r="G38" s="232"/>
      <c r="H38" s="269"/>
      <c r="I38" s="271" t="s">
        <v>19</v>
      </c>
      <c r="J38" s="272"/>
      <c r="K38" s="231">
        <f>SUM(K36:K37)</f>
        <v>0</v>
      </c>
      <c r="L38" s="232"/>
      <c r="M38" s="230"/>
      <c r="N38" s="168"/>
      <c r="O38" s="171"/>
      <c r="V38" s="149"/>
      <c r="W38" s="149"/>
    </row>
    <row r="39" spans="1:23" ht="33.75" x14ac:dyDescent="0.4">
      <c r="A39" s="213"/>
      <c r="B39" s="214"/>
      <c r="C39" s="220">
        <v>5</v>
      </c>
      <c r="D39" s="222" t="s">
        <v>11</v>
      </c>
      <c r="E39" s="273"/>
      <c r="F39" s="190">
        <v>0</v>
      </c>
      <c r="G39" s="229"/>
      <c r="H39" s="220">
        <v>21</v>
      </c>
      <c r="I39" s="222" t="s">
        <v>11</v>
      </c>
      <c r="J39" s="273"/>
      <c r="K39" s="190">
        <v>0</v>
      </c>
      <c r="L39" s="229"/>
      <c r="M39" s="230"/>
      <c r="N39" s="168"/>
      <c r="O39" s="171"/>
      <c r="V39" s="149"/>
      <c r="W39" s="149"/>
    </row>
    <row r="40" spans="1:23" ht="33.75" x14ac:dyDescent="0.4">
      <c r="A40" s="213"/>
      <c r="B40" s="214"/>
      <c r="C40" s="220">
        <v>6</v>
      </c>
      <c r="D40" s="222" t="s">
        <v>7</v>
      </c>
      <c r="E40" s="273"/>
      <c r="F40" s="190">
        <v>0</v>
      </c>
      <c r="G40" s="229"/>
      <c r="H40" s="220">
        <v>22</v>
      </c>
      <c r="I40" s="222" t="s">
        <v>7</v>
      </c>
      <c r="J40" s="273"/>
      <c r="K40" s="190">
        <v>0</v>
      </c>
      <c r="L40" s="229"/>
      <c r="M40" s="230"/>
      <c r="N40" s="168"/>
      <c r="O40" s="171"/>
    </row>
    <row r="41" spans="1:23" ht="33.75" x14ac:dyDescent="0.4">
      <c r="A41" s="213"/>
      <c r="B41" s="214"/>
      <c r="C41" s="220">
        <v>7</v>
      </c>
      <c r="D41" s="222" t="s">
        <v>20</v>
      </c>
      <c r="E41" s="273"/>
      <c r="F41" s="190">
        <v>0</v>
      </c>
      <c r="G41" s="229"/>
      <c r="H41" s="220">
        <v>23</v>
      </c>
      <c r="I41" s="222" t="s">
        <v>20</v>
      </c>
      <c r="J41" s="273"/>
      <c r="K41" s="190">
        <v>0</v>
      </c>
      <c r="L41" s="229"/>
      <c r="M41" s="230"/>
      <c r="N41" s="168"/>
      <c r="O41" s="171"/>
    </row>
    <row r="42" spans="1:23" ht="33.75" x14ac:dyDescent="0.5">
      <c r="B42" s="208"/>
      <c r="C42" s="274">
        <v>8</v>
      </c>
      <c r="D42" s="275" t="s">
        <v>8</v>
      </c>
      <c r="E42" s="222"/>
      <c r="F42" s="233">
        <f>F38-SUM(F39:F41)</f>
        <v>0</v>
      </c>
      <c r="G42" s="232"/>
      <c r="H42" s="274">
        <v>24</v>
      </c>
      <c r="I42" s="275" t="s">
        <v>8</v>
      </c>
      <c r="J42" s="222"/>
      <c r="K42" s="233">
        <f>K38-SUM(K39:K41)</f>
        <v>0</v>
      </c>
      <c r="L42" s="232"/>
      <c r="M42" s="230"/>
      <c r="N42" s="168"/>
      <c r="O42" s="171"/>
    </row>
    <row r="43" spans="1:23" ht="34.5" thickBot="1" x14ac:dyDescent="0.55000000000000004">
      <c r="B43" s="208"/>
      <c r="C43" s="269"/>
      <c r="D43" s="215"/>
      <c r="E43" s="215"/>
      <c r="F43" s="234"/>
      <c r="G43" s="229"/>
      <c r="H43" s="269"/>
      <c r="I43" s="215"/>
      <c r="J43" s="215"/>
      <c r="K43" s="234"/>
      <c r="L43" s="229"/>
      <c r="M43" s="229"/>
      <c r="N43" s="168"/>
      <c r="O43" s="171"/>
    </row>
    <row r="44" spans="1:23" ht="34.5" thickBot="1" x14ac:dyDescent="0.55000000000000004">
      <c r="A44" s="213"/>
      <c r="B44" s="214"/>
      <c r="C44" s="269"/>
      <c r="D44" s="215"/>
      <c r="E44" s="215"/>
      <c r="F44" s="217" t="s">
        <v>17</v>
      </c>
      <c r="G44" s="218"/>
      <c r="H44" s="269"/>
      <c r="I44" s="215"/>
      <c r="J44" s="215"/>
      <c r="K44" s="217" t="s">
        <v>88</v>
      </c>
      <c r="L44" s="218"/>
      <c r="M44" s="229"/>
      <c r="N44" s="168"/>
      <c r="O44" s="171"/>
    </row>
    <row r="45" spans="1:23" ht="33.75" x14ac:dyDescent="0.4">
      <c r="A45" s="213"/>
      <c r="B45" s="214"/>
      <c r="C45" s="220">
        <v>9</v>
      </c>
      <c r="D45" s="221" t="s">
        <v>75</v>
      </c>
      <c r="E45" s="222"/>
      <c r="F45" s="188"/>
      <c r="G45" s="223"/>
      <c r="H45" s="220">
        <v>25</v>
      </c>
      <c r="I45" s="221" t="s">
        <v>89</v>
      </c>
      <c r="J45" s="222"/>
      <c r="K45" s="188"/>
      <c r="L45" s="223"/>
      <c r="M45" s="229"/>
      <c r="N45" s="168"/>
      <c r="O45" s="171"/>
    </row>
    <row r="46" spans="1:23" ht="34.5" thickBot="1" x14ac:dyDescent="0.45">
      <c r="A46" s="213"/>
      <c r="B46" s="214"/>
      <c r="C46" s="220">
        <v>10</v>
      </c>
      <c r="D46" s="221" t="s">
        <v>76</v>
      </c>
      <c r="E46" s="222"/>
      <c r="F46" s="189"/>
      <c r="G46" s="223"/>
      <c r="H46" s="220">
        <v>26</v>
      </c>
      <c r="I46" s="221" t="s">
        <v>90</v>
      </c>
      <c r="J46" s="222"/>
      <c r="K46" s="189"/>
      <c r="L46" s="223"/>
      <c r="M46" s="229"/>
      <c r="N46" s="168"/>
      <c r="O46" s="171"/>
    </row>
    <row r="47" spans="1:23" ht="34.5" hidden="1" customHeight="1" x14ac:dyDescent="0.5">
      <c r="A47" s="213"/>
      <c r="B47" s="214"/>
      <c r="C47" s="269"/>
      <c r="D47" s="270" t="s">
        <v>25</v>
      </c>
      <c r="E47" s="215"/>
      <c r="F47" s="225">
        <f>F46-F45+1</f>
        <v>1</v>
      </c>
      <c r="G47" s="226"/>
      <c r="H47" s="269"/>
      <c r="I47" s="270" t="s">
        <v>25</v>
      </c>
      <c r="J47" s="215"/>
      <c r="K47" s="225">
        <f>K46-K45+1</f>
        <v>1</v>
      </c>
      <c r="L47" s="226"/>
      <c r="M47" s="229"/>
      <c r="N47" s="168"/>
      <c r="O47" s="171"/>
    </row>
    <row r="48" spans="1:23" ht="33.75" x14ac:dyDescent="0.5">
      <c r="A48" s="213"/>
      <c r="B48" s="214"/>
      <c r="C48" s="269"/>
      <c r="D48" s="270"/>
      <c r="E48" s="215"/>
      <c r="F48" s="228"/>
      <c r="G48" s="226"/>
      <c r="H48" s="269"/>
      <c r="I48" s="270"/>
      <c r="J48" s="215"/>
      <c r="K48" s="228"/>
      <c r="L48" s="226"/>
      <c r="M48" s="229"/>
      <c r="N48" s="168"/>
      <c r="O48" s="171"/>
    </row>
    <row r="49" spans="1:24" ht="33.75" x14ac:dyDescent="0.4">
      <c r="A49" s="213"/>
      <c r="B49" s="214"/>
      <c r="C49" s="220">
        <v>11</v>
      </c>
      <c r="D49" s="222" t="s">
        <v>10</v>
      </c>
      <c r="E49" s="222"/>
      <c r="F49" s="190">
        <v>0</v>
      </c>
      <c r="G49" s="229"/>
      <c r="H49" s="220">
        <v>27</v>
      </c>
      <c r="I49" s="222" t="s">
        <v>10</v>
      </c>
      <c r="J49" s="222"/>
      <c r="K49" s="190">
        <v>0</v>
      </c>
      <c r="L49" s="229"/>
      <c r="M49" s="230"/>
      <c r="N49" s="168"/>
      <c r="O49" s="171"/>
    </row>
    <row r="50" spans="1:24" ht="33.75" x14ac:dyDescent="0.4">
      <c r="A50" s="213"/>
      <c r="B50" s="214"/>
      <c r="C50" s="220">
        <v>12</v>
      </c>
      <c r="D50" s="222" t="s">
        <v>18</v>
      </c>
      <c r="E50" s="222"/>
      <c r="F50" s="190">
        <v>0</v>
      </c>
      <c r="G50" s="229"/>
      <c r="H50" s="220">
        <v>28</v>
      </c>
      <c r="I50" s="222" t="s">
        <v>18</v>
      </c>
      <c r="J50" s="222"/>
      <c r="K50" s="190">
        <v>0</v>
      </c>
      <c r="L50" s="229"/>
      <c r="M50" s="230"/>
      <c r="N50" s="168"/>
      <c r="O50" s="171"/>
    </row>
    <row r="51" spans="1:24" ht="33.75" x14ac:dyDescent="0.5">
      <c r="A51" s="213"/>
      <c r="B51" s="214"/>
      <c r="C51" s="269"/>
      <c r="D51" s="271" t="s">
        <v>19</v>
      </c>
      <c r="E51" s="272"/>
      <c r="F51" s="235">
        <f>SUM(F49:F50)</f>
        <v>0</v>
      </c>
      <c r="G51" s="232"/>
      <c r="H51" s="269"/>
      <c r="I51" s="271" t="s">
        <v>19</v>
      </c>
      <c r="J51" s="272"/>
      <c r="K51" s="235">
        <f>SUM(K49:K50)</f>
        <v>0</v>
      </c>
      <c r="L51" s="232"/>
      <c r="M51" s="230"/>
      <c r="N51" s="168"/>
      <c r="O51" s="171"/>
    </row>
    <row r="52" spans="1:24" ht="33.75" x14ac:dyDescent="0.4">
      <c r="A52" s="213"/>
      <c r="B52" s="214"/>
      <c r="C52" s="220">
        <v>13</v>
      </c>
      <c r="D52" s="222" t="s">
        <v>11</v>
      </c>
      <c r="E52" s="273"/>
      <c r="F52" s="190">
        <v>0</v>
      </c>
      <c r="G52" s="229"/>
      <c r="H52" s="220">
        <v>29</v>
      </c>
      <c r="I52" s="222" t="s">
        <v>11</v>
      </c>
      <c r="J52" s="273"/>
      <c r="K52" s="190">
        <v>0</v>
      </c>
      <c r="L52" s="229"/>
      <c r="M52" s="230"/>
      <c r="N52" s="168"/>
      <c r="O52" s="171"/>
    </row>
    <row r="53" spans="1:24" ht="33.75" x14ac:dyDescent="0.4">
      <c r="A53" s="213"/>
      <c r="B53" s="214"/>
      <c r="C53" s="276">
        <v>14</v>
      </c>
      <c r="D53" s="215" t="s">
        <v>7</v>
      </c>
      <c r="E53" s="277"/>
      <c r="F53" s="191">
        <v>0</v>
      </c>
      <c r="G53" s="229"/>
      <c r="H53" s="276">
        <v>30</v>
      </c>
      <c r="I53" s="215" t="s">
        <v>7</v>
      </c>
      <c r="J53" s="277"/>
      <c r="K53" s="191">
        <v>0</v>
      </c>
      <c r="L53" s="229"/>
      <c r="M53" s="230"/>
      <c r="N53" s="168"/>
      <c r="O53" s="171"/>
    </row>
    <row r="54" spans="1:24" ht="33.75" x14ac:dyDescent="0.4">
      <c r="A54" s="213"/>
      <c r="B54" s="214"/>
      <c r="C54" s="220">
        <v>15</v>
      </c>
      <c r="D54" s="222" t="s">
        <v>24</v>
      </c>
      <c r="E54" s="273"/>
      <c r="F54" s="190">
        <v>0</v>
      </c>
      <c r="G54" s="229"/>
      <c r="H54" s="220">
        <v>31</v>
      </c>
      <c r="I54" s="222" t="s">
        <v>24</v>
      </c>
      <c r="J54" s="273"/>
      <c r="K54" s="190">
        <v>0</v>
      </c>
      <c r="L54" s="229"/>
      <c r="M54" s="230"/>
      <c r="N54" s="168"/>
      <c r="O54" s="171"/>
    </row>
    <row r="55" spans="1:24" ht="34.5" thickBot="1" x14ac:dyDescent="0.55000000000000004">
      <c r="A55" s="213"/>
      <c r="B55" s="214"/>
      <c r="C55" s="236">
        <v>16</v>
      </c>
      <c r="D55" s="237" t="s">
        <v>8</v>
      </c>
      <c r="E55" s="238"/>
      <c r="F55" s="239">
        <f>F51-SUM(F52:F54)</f>
        <v>0</v>
      </c>
      <c r="G55" s="232"/>
      <c r="H55" s="236">
        <v>32</v>
      </c>
      <c r="I55" s="237" t="s">
        <v>8</v>
      </c>
      <c r="J55" s="238"/>
      <c r="K55" s="239">
        <f>K51-SUM(K52:K54)</f>
        <v>0</v>
      </c>
      <c r="L55" s="232"/>
      <c r="M55" s="230"/>
      <c r="N55" s="168"/>
      <c r="O55" s="171"/>
      <c r="P55" s="240"/>
    </row>
    <row r="56" spans="1:24" ht="33.75" x14ac:dyDescent="0.5">
      <c r="A56" s="213"/>
      <c r="B56" s="214"/>
      <c r="C56" s="241"/>
      <c r="D56" s="215"/>
      <c r="E56" s="215"/>
      <c r="F56" s="215"/>
      <c r="G56" s="215"/>
      <c r="H56" s="215"/>
      <c r="I56" s="215"/>
      <c r="J56" s="215"/>
      <c r="K56" s="215"/>
      <c r="L56" s="215"/>
      <c r="M56" s="215"/>
      <c r="N56" s="168"/>
      <c r="O56" s="171"/>
    </row>
    <row r="57" spans="1:24" ht="33.75" x14ac:dyDescent="0.5">
      <c r="B57" s="208"/>
      <c r="C57" s="241"/>
      <c r="D57" s="218"/>
      <c r="E57" s="218"/>
      <c r="F57" s="218"/>
      <c r="G57" s="218"/>
      <c r="H57" s="218"/>
      <c r="I57" s="218"/>
      <c r="J57" s="218"/>
      <c r="K57" s="218"/>
      <c r="L57" s="218"/>
      <c r="M57" s="218"/>
      <c r="N57" s="242"/>
      <c r="O57" s="243"/>
      <c r="P57" s="244"/>
      <c r="Q57" s="245"/>
      <c r="R57" s="245"/>
      <c r="S57" s="245"/>
      <c r="T57" s="245"/>
      <c r="U57" s="245"/>
      <c r="V57" s="245"/>
      <c r="W57" s="245"/>
      <c r="X57" s="149"/>
    </row>
    <row r="58" spans="1:24" ht="33.75" x14ac:dyDescent="0.5">
      <c r="B58" s="208"/>
      <c r="C58" s="246" t="s">
        <v>15</v>
      </c>
      <c r="D58" s="215"/>
      <c r="E58" s="215"/>
      <c r="F58" s="215"/>
      <c r="G58" s="215"/>
      <c r="H58" s="215"/>
      <c r="I58" s="215"/>
      <c r="J58" s="215"/>
      <c r="K58" s="215"/>
      <c r="L58" s="215"/>
      <c r="M58" s="215"/>
      <c r="N58" s="168"/>
      <c r="O58" s="171"/>
      <c r="P58" s="149"/>
      <c r="V58" s="149"/>
      <c r="W58" s="149"/>
      <c r="X58" s="149"/>
    </row>
    <row r="59" spans="1:24" ht="33.75" customHeight="1" x14ac:dyDescent="0.4">
      <c r="B59" s="208"/>
      <c r="C59" s="247">
        <v>33</v>
      </c>
      <c r="D59" s="422" t="s">
        <v>180</v>
      </c>
      <c r="E59" s="423"/>
      <c r="F59" s="248">
        <f>IFERROR(K42/(K55/K47*K33),0)</f>
        <v>0</v>
      </c>
      <c r="G59" s="320"/>
      <c r="H59" s="438" t="str">
        <f>IF('Anwendungsbereich iSd EpiG-VO'!$K$32="Ja","Bitte erläutern Sie die Berechnung der einzelnen Position(en) in den Zeiträumen, die von einer planmäßigen oder behördlich gemäß § 32 Abs 1 Z 1, 3 oder 5 EpiG verfügten Niederlegung des Betriebs betroffen sind."," ")</f>
        <v xml:space="preserve"> </v>
      </c>
      <c r="I59" s="438"/>
      <c r="J59" s="438"/>
      <c r="K59" s="438"/>
      <c r="L59" s="215"/>
      <c r="M59" s="215"/>
      <c r="N59" s="168"/>
      <c r="O59" s="171"/>
      <c r="P59" s="149"/>
      <c r="V59" s="149"/>
      <c r="W59" s="149"/>
      <c r="X59" s="149"/>
    </row>
    <row r="60" spans="1:24" ht="26.25" x14ac:dyDescent="0.4">
      <c r="B60" s="208"/>
      <c r="C60" s="215"/>
      <c r="D60" s="215" t="s">
        <v>21</v>
      </c>
      <c r="E60" s="215"/>
      <c r="F60" s="251">
        <f>F55*F59/F47*F33</f>
        <v>0</v>
      </c>
      <c r="G60" s="320"/>
      <c r="H60" s="438"/>
      <c r="I60" s="438"/>
      <c r="J60" s="438"/>
      <c r="K60" s="438"/>
      <c r="L60" s="215"/>
      <c r="M60" s="215"/>
      <c r="N60" s="168"/>
      <c r="O60" s="171"/>
      <c r="P60" s="149"/>
      <c r="V60" s="149"/>
      <c r="W60" s="149"/>
      <c r="X60" s="149"/>
    </row>
    <row r="61" spans="1:24" ht="26.25" x14ac:dyDescent="0.4">
      <c r="B61" s="208"/>
      <c r="C61" s="215"/>
      <c r="D61" s="215" t="s">
        <v>22</v>
      </c>
      <c r="E61" s="215"/>
      <c r="F61" s="251">
        <f>F42</f>
        <v>0</v>
      </c>
      <c r="G61" s="215"/>
      <c r="H61" s="215"/>
      <c r="I61" s="250"/>
      <c r="J61" s="215"/>
      <c r="K61" s="215"/>
      <c r="L61" s="215"/>
      <c r="M61" s="215"/>
      <c r="N61" s="168"/>
      <c r="O61" s="171"/>
      <c r="P61" s="149"/>
      <c r="V61" s="149"/>
      <c r="W61" s="149"/>
      <c r="X61" s="149"/>
    </row>
    <row r="62" spans="1:24" ht="27" thickBot="1" x14ac:dyDescent="0.45">
      <c r="B62" s="208"/>
      <c r="C62" s="215"/>
      <c r="D62" s="252" t="s">
        <v>9</v>
      </c>
      <c r="E62" s="253"/>
      <c r="F62" s="254">
        <f>F60-F61</f>
        <v>0</v>
      </c>
      <c r="G62" s="249" t="str">
        <f>IF(AND(F59&gt;1.1,F62&gt;10000),"Bitte um ausführliche Erläuterung der Umstände und Tatsachen, die zur Höhe des angegebenen Fortschreibungsquotienten geführt haben!"," ")</f>
        <v xml:space="preserve"> </v>
      </c>
      <c r="H62" s="215"/>
      <c r="I62" s="215"/>
      <c r="J62" s="215"/>
      <c r="K62" s="215"/>
      <c r="L62" s="215"/>
      <c r="M62" s="215"/>
      <c r="N62" s="168"/>
      <c r="O62" s="171"/>
      <c r="P62" s="149"/>
      <c r="V62" s="149"/>
      <c r="W62" s="149"/>
      <c r="X62" s="149"/>
    </row>
    <row r="63" spans="1:24" ht="15.75" thickTop="1" x14ac:dyDescent="0.25">
      <c r="B63" s="208"/>
      <c r="C63" s="168"/>
      <c r="D63" s="168"/>
      <c r="E63" s="168"/>
      <c r="F63" s="255"/>
      <c r="G63" s="168"/>
      <c r="H63" s="255"/>
      <c r="I63" s="255"/>
      <c r="J63" s="255"/>
      <c r="K63" s="255"/>
      <c r="L63" s="255"/>
      <c r="M63" s="255"/>
      <c r="N63" s="168"/>
      <c r="O63" s="171"/>
      <c r="P63" s="256"/>
      <c r="V63" s="149"/>
      <c r="W63" s="257"/>
      <c r="X63" s="149"/>
    </row>
    <row r="64" spans="1:24" x14ac:dyDescent="0.25">
      <c r="B64" s="208"/>
      <c r="C64" s="168"/>
      <c r="D64" s="168"/>
      <c r="E64" s="168"/>
      <c r="F64" s="255"/>
      <c r="G64" s="168"/>
      <c r="H64" s="255"/>
      <c r="I64" s="255"/>
      <c r="J64" s="255"/>
      <c r="K64" s="255"/>
      <c r="L64" s="255"/>
      <c r="M64" s="255"/>
      <c r="N64" s="168"/>
      <c r="O64" s="171"/>
      <c r="P64" s="256"/>
      <c r="V64" s="149"/>
      <c r="W64" s="257"/>
      <c r="X64" s="149"/>
    </row>
    <row r="65" spans="2:24" x14ac:dyDescent="0.25">
      <c r="B65" s="208"/>
      <c r="C65" s="168"/>
      <c r="D65" s="168"/>
      <c r="E65" s="168"/>
      <c r="F65" s="258"/>
      <c r="G65" s="168"/>
      <c r="H65" s="258"/>
      <c r="I65" s="258"/>
      <c r="J65" s="258"/>
      <c r="K65" s="258"/>
      <c r="L65" s="258"/>
      <c r="M65" s="259" t="str">
        <f>IF(F65&gt;100%,"Achtung! Abweichung &gt; 100%"," ")</f>
        <v xml:space="preserve"> </v>
      </c>
      <c r="N65" s="168"/>
      <c r="O65" s="171"/>
      <c r="P65" s="157" t="str">
        <f>IF(F65&gt;10%,"Bitte um Begründung, wieso Fortschreibungsrate &gt; 10%:"," ")</f>
        <v xml:space="preserve"> </v>
      </c>
      <c r="V65" s="149"/>
      <c r="W65" s="260"/>
      <c r="X65" s="149"/>
    </row>
    <row r="66" spans="2:24" x14ac:dyDescent="0.25">
      <c r="B66" s="208"/>
      <c r="C66" s="168"/>
      <c r="D66" s="168"/>
      <c r="E66" s="168"/>
      <c r="F66" s="168"/>
      <c r="G66" s="168"/>
      <c r="H66" s="168"/>
      <c r="I66" s="168"/>
      <c r="J66" s="168"/>
      <c r="K66" s="168"/>
      <c r="L66" s="168"/>
      <c r="M66" s="168"/>
      <c r="N66" s="168"/>
      <c r="O66" s="171"/>
      <c r="P66" s="149"/>
      <c r="R66" s="261"/>
      <c r="S66" s="261"/>
      <c r="T66" s="261"/>
      <c r="U66" s="261" t="str">
        <f>IF('Anwendungsbereich iSd EpiG-VO'!$K$32="Ja","Bitte erläutern Sie die Berechnung der einzelnen Position(en) in den Zeiträumen, die von einer planmäßigen oder behördlich gemäß § 32 Abs 1 Z 1, 3 oder 5 EpiG verfügten Niederlegung des Betriebs betroffen sind.","1")</f>
        <v>1</v>
      </c>
      <c r="V66" s="261"/>
      <c r="W66" s="261"/>
      <c r="X66" s="261"/>
    </row>
    <row r="67" spans="2:24" x14ac:dyDescent="0.25">
      <c r="B67" s="208"/>
      <c r="C67" s="168"/>
      <c r="D67" s="168"/>
      <c r="E67" s="168"/>
      <c r="F67" s="168"/>
      <c r="G67" s="168"/>
      <c r="H67" s="168"/>
      <c r="I67" s="168"/>
      <c r="J67" s="168"/>
      <c r="K67" s="168"/>
      <c r="L67" s="168"/>
      <c r="M67" s="168"/>
      <c r="N67" s="168"/>
      <c r="O67" s="171"/>
      <c r="R67" s="261"/>
      <c r="S67" s="261"/>
      <c r="T67" s="261"/>
      <c r="U67" s="261" t="str">
        <f>IF(AND(F59&gt;1.1,F62&gt;10000),"Bitte um ausführliche Erläuterung der Umstände und Tatsachen, die zur Höhe des angegebenen Fortschreibungsquotienten geführt haben!","1")</f>
        <v>1</v>
      </c>
      <c r="V67" s="261"/>
      <c r="W67" s="261"/>
      <c r="X67" s="261"/>
    </row>
    <row r="68" spans="2:24" x14ac:dyDescent="0.25">
      <c r="B68" s="208"/>
      <c r="C68" s="168"/>
      <c r="D68" s="168"/>
      <c r="E68" s="168"/>
      <c r="F68" s="168"/>
      <c r="G68" s="168"/>
      <c r="H68" s="168"/>
      <c r="I68" s="168"/>
      <c r="J68" s="168"/>
      <c r="K68" s="168"/>
      <c r="L68" s="168"/>
      <c r="M68" s="168"/>
      <c r="N68" s="168"/>
      <c r="O68" s="171"/>
      <c r="R68" s="261"/>
      <c r="S68" s="261"/>
      <c r="T68" s="261"/>
      <c r="U68" s="341">
        <f>IFERROR(U66+U67,0)</f>
        <v>2</v>
      </c>
      <c r="V68" s="261"/>
      <c r="W68" s="261"/>
      <c r="X68" s="261"/>
    </row>
    <row r="69" spans="2:24" ht="15.75" thickBot="1" x14ac:dyDescent="0.3">
      <c r="B69" s="208"/>
      <c r="C69" s="168"/>
      <c r="D69" s="168"/>
      <c r="E69" s="168"/>
      <c r="F69" s="168"/>
      <c r="G69" s="168"/>
      <c r="H69" s="168"/>
      <c r="I69" s="168"/>
      <c r="J69" s="168"/>
      <c r="K69" s="168"/>
      <c r="L69" s="168"/>
      <c r="M69" s="168"/>
      <c r="N69" s="168"/>
      <c r="O69" s="171"/>
      <c r="R69" s="261"/>
      <c r="S69" s="261"/>
      <c r="T69" s="261"/>
      <c r="U69" s="261"/>
      <c r="V69" s="261"/>
      <c r="W69" s="261"/>
      <c r="X69" s="261"/>
    </row>
    <row r="70" spans="2:24" ht="47.25" thickBot="1" x14ac:dyDescent="0.75">
      <c r="B70" s="208"/>
      <c r="C70" s="262" t="s">
        <v>15</v>
      </c>
      <c r="D70" s="419" t="str">
        <f>IF(U68=0,"Erläuterung notwendig","Kein Erläuterung notwendig")</f>
        <v>Kein Erläuterung notwendig</v>
      </c>
      <c r="E70" s="420"/>
      <c r="F70" s="420"/>
      <c r="G70" s="420"/>
      <c r="H70" s="420"/>
      <c r="I70" s="420"/>
      <c r="J70" s="420"/>
      <c r="K70" s="420"/>
      <c r="L70" s="420"/>
      <c r="M70" s="421"/>
      <c r="N70" s="168"/>
      <c r="O70" s="171"/>
      <c r="R70" s="261"/>
      <c r="S70" s="261"/>
      <c r="T70" s="261"/>
      <c r="U70" s="261"/>
      <c r="V70" s="261"/>
      <c r="W70" s="261"/>
      <c r="X70" s="261"/>
    </row>
    <row r="71" spans="2:24" ht="33.75" x14ac:dyDescent="0.25">
      <c r="B71" s="208"/>
      <c r="C71" s="262">
        <v>34</v>
      </c>
      <c r="D71" s="410"/>
      <c r="E71" s="411"/>
      <c r="F71" s="411"/>
      <c r="G71" s="411"/>
      <c r="H71" s="411"/>
      <c r="I71" s="411"/>
      <c r="J71" s="411"/>
      <c r="K71" s="411"/>
      <c r="L71" s="411"/>
      <c r="M71" s="412"/>
      <c r="N71" s="168"/>
      <c r="O71" s="171"/>
    </row>
    <row r="72" spans="2:24" ht="15" customHeight="1" x14ac:dyDescent="0.25">
      <c r="B72" s="208"/>
      <c r="C72" s="168"/>
      <c r="D72" s="413"/>
      <c r="E72" s="414"/>
      <c r="F72" s="414"/>
      <c r="G72" s="414"/>
      <c r="H72" s="414"/>
      <c r="I72" s="414"/>
      <c r="J72" s="414"/>
      <c r="K72" s="414"/>
      <c r="L72" s="414"/>
      <c r="M72" s="415"/>
      <c r="N72" s="168"/>
      <c r="O72" s="171"/>
    </row>
    <row r="73" spans="2:24" ht="15" customHeight="1" x14ac:dyDescent="0.25">
      <c r="B73" s="208"/>
      <c r="C73" s="168"/>
      <c r="D73" s="413"/>
      <c r="E73" s="414"/>
      <c r="F73" s="414"/>
      <c r="G73" s="414"/>
      <c r="H73" s="414"/>
      <c r="I73" s="414"/>
      <c r="J73" s="414"/>
      <c r="K73" s="414"/>
      <c r="L73" s="414"/>
      <c r="M73" s="415"/>
      <c r="N73" s="168"/>
      <c r="O73" s="171"/>
    </row>
    <row r="74" spans="2:24" ht="15" customHeight="1" x14ac:dyDescent="0.25">
      <c r="B74" s="208"/>
      <c r="C74" s="168"/>
      <c r="D74" s="413"/>
      <c r="E74" s="414"/>
      <c r="F74" s="414"/>
      <c r="G74" s="414"/>
      <c r="H74" s="414"/>
      <c r="I74" s="414"/>
      <c r="J74" s="414"/>
      <c r="K74" s="414"/>
      <c r="L74" s="414"/>
      <c r="M74" s="415"/>
      <c r="N74" s="168"/>
      <c r="O74" s="171"/>
    </row>
    <row r="75" spans="2:24" ht="15" customHeight="1" x14ac:dyDescent="0.25">
      <c r="B75" s="208"/>
      <c r="C75" s="168"/>
      <c r="D75" s="413"/>
      <c r="E75" s="414"/>
      <c r="F75" s="414"/>
      <c r="G75" s="414"/>
      <c r="H75" s="414"/>
      <c r="I75" s="414"/>
      <c r="J75" s="414"/>
      <c r="K75" s="414"/>
      <c r="L75" s="414"/>
      <c r="M75" s="415"/>
      <c r="N75" s="168"/>
      <c r="O75" s="171"/>
    </row>
    <row r="76" spans="2:24" ht="15" customHeight="1" x14ac:dyDescent="0.25">
      <c r="B76" s="208"/>
      <c r="C76" s="168"/>
      <c r="D76" s="413"/>
      <c r="E76" s="414"/>
      <c r="F76" s="414"/>
      <c r="G76" s="414"/>
      <c r="H76" s="414"/>
      <c r="I76" s="414"/>
      <c r="J76" s="414"/>
      <c r="K76" s="414"/>
      <c r="L76" s="414"/>
      <c r="M76" s="415"/>
      <c r="N76" s="168"/>
      <c r="O76" s="171"/>
    </row>
    <row r="77" spans="2:24" ht="15" customHeight="1" x14ac:dyDescent="0.25">
      <c r="B77" s="208"/>
      <c r="C77" s="168"/>
      <c r="D77" s="413"/>
      <c r="E77" s="414"/>
      <c r="F77" s="414"/>
      <c r="G77" s="414"/>
      <c r="H77" s="414"/>
      <c r="I77" s="414"/>
      <c r="J77" s="414"/>
      <c r="K77" s="414"/>
      <c r="L77" s="414"/>
      <c r="M77" s="415"/>
      <c r="N77" s="168"/>
      <c r="O77" s="171"/>
    </row>
    <row r="78" spans="2:24" ht="15" customHeight="1" x14ac:dyDescent="0.25">
      <c r="B78" s="208"/>
      <c r="C78" s="168"/>
      <c r="D78" s="413"/>
      <c r="E78" s="414"/>
      <c r="F78" s="414"/>
      <c r="G78" s="414"/>
      <c r="H78" s="414"/>
      <c r="I78" s="414"/>
      <c r="J78" s="414"/>
      <c r="K78" s="414"/>
      <c r="L78" s="414"/>
      <c r="M78" s="415"/>
      <c r="N78" s="168"/>
      <c r="O78" s="171"/>
    </row>
    <row r="79" spans="2:24" ht="15" customHeight="1" x14ac:dyDescent="0.25">
      <c r="B79" s="208"/>
      <c r="C79" s="168"/>
      <c r="D79" s="413"/>
      <c r="E79" s="414"/>
      <c r="F79" s="414"/>
      <c r="G79" s="414"/>
      <c r="H79" s="414"/>
      <c r="I79" s="414"/>
      <c r="J79" s="414"/>
      <c r="K79" s="414"/>
      <c r="L79" s="414"/>
      <c r="M79" s="415"/>
      <c r="N79" s="168"/>
      <c r="O79" s="171"/>
    </row>
    <row r="80" spans="2:24" ht="15" customHeight="1" x14ac:dyDescent="0.25">
      <c r="B80" s="208"/>
      <c r="C80" s="168"/>
      <c r="D80" s="413"/>
      <c r="E80" s="414"/>
      <c r="F80" s="414"/>
      <c r="G80" s="414"/>
      <c r="H80" s="414"/>
      <c r="I80" s="414"/>
      <c r="J80" s="414"/>
      <c r="K80" s="414"/>
      <c r="L80" s="414"/>
      <c r="M80" s="415"/>
      <c r="N80" s="168"/>
      <c r="O80" s="171"/>
    </row>
    <row r="81" spans="1:15" ht="15" customHeight="1" x14ac:dyDescent="0.25">
      <c r="B81" s="208"/>
      <c r="C81" s="168"/>
      <c r="D81" s="413"/>
      <c r="E81" s="414"/>
      <c r="F81" s="414"/>
      <c r="G81" s="414"/>
      <c r="H81" s="414"/>
      <c r="I81" s="414"/>
      <c r="J81" s="414"/>
      <c r="K81" s="414"/>
      <c r="L81" s="414"/>
      <c r="M81" s="415"/>
      <c r="N81" s="168"/>
      <c r="O81" s="171"/>
    </row>
    <row r="82" spans="1:15" ht="15" customHeight="1" x14ac:dyDescent="0.25">
      <c r="B82" s="208"/>
      <c r="C82" s="168"/>
      <c r="D82" s="413"/>
      <c r="E82" s="414"/>
      <c r="F82" s="414"/>
      <c r="G82" s="414"/>
      <c r="H82" s="414"/>
      <c r="I82" s="414"/>
      <c r="J82" s="414"/>
      <c r="K82" s="414"/>
      <c r="L82" s="414"/>
      <c r="M82" s="415"/>
      <c r="N82" s="168"/>
      <c r="O82" s="171"/>
    </row>
    <row r="83" spans="1:15" ht="15" customHeight="1" x14ac:dyDescent="0.25">
      <c r="B83" s="208"/>
      <c r="C83" s="168"/>
      <c r="D83" s="413"/>
      <c r="E83" s="414"/>
      <c r="F83" s="414"/>
      <c r="G83" s="414"/>
      <c r="H83" s="414"/>
      <c r="I83" s="414"/>
      <c r="J83" s="414"/>
      <c r="K83" s="414"/>
      <c r="L83" s="414"/>
      <c r="M83" s="415"/>
      <c r="N83" s="168"/>
      <c r="O83" s="171"/>
    </row>
    <row r="84" spans="1:15" ht="15" customHeight="1" x14ac:dyDescent="0.25">
      <c r="B84" s="208"/>
      <c r="C84" s="168"/>
      <c r="D84" s="413"/>
      <c r="E84" s="414"/>
      <c r="F84" s="414"/>
      <c r="G84" s="414"/>
      <c r="H84" s="414"/>
      <c r="I84" s="414"/>
      <c r="J84" s="414"/>
      <c r="K84" s="414"/>
      <c r="L84" s="414"/>
      <c r="M84" s="415"/>
      <c r="N84" s="168"/>
      <c r="O84" s="171"/>
    </row>
    <row r="85" spans="1:15" ht="15" customHeight="1" x14ac:dyDescent="0.25">
      <c r="B85" s="208"/>
      <c r="C85" s="168"/>
      <c r="D85" s="413"/>
      <c r="E85" s="414"/>
      <c r="F85" s="414"/>
      <c r="G85" s="414"/>
      <c r="H85" s="414"/>
      <c r="I85" s="414"/>
      <c r="J85" s="414"/>
      <c r="K85" s="414"/>
      <c r="L85" s="414"/>
      <c r="M85" s="415"/>
      <c r="N85" s="168"/>
      <c r="O85" s="171"/>
    </row>
    <row r="86" spans="1:15" ht="15.75" customHeight="1" thickBot="1" x14ac:dyDescent="0.3">
      <c r="B86" s="208"/>
      <c r="C86" s="168"/>
      <c r="D86" s="416"/>
      <c r="E86" s="417"/>
      <c r="F86" s="417"/>
      <c r="G86" s="417"/>
      <c r="H86" s="417"/>
      <c r="I86" s="417"/>
      <c r="J86" s="417"/>
      <c r="K86" s="417"/>
      <c r="L86" s="417"/>
      <c r="M86" s="418"/>
      <c r="N86" s="168"/>
      <c r="O86" s="171"/>
    </row>
    <row r="87" spans="1:15" x14ac:dyDescent="0.25">
      <c r="B87" s="208"/>
      <c r="C87" s="168"/>
      <c r="D87" s="168"/>
      <c r="E87" s="168"/>
      <c r="F87" s="168"/>
      <c r="G87" s="168"/>
      <c r="H87" s="168"/>
      <c r="I87" s="168"/>
      <c r="J87" s="168"/>
      <c r="K87" s="168"/>
      <c r="L87" s="168"/>
      <c r="M87" s="168"/>
      <c r="N87" s="168"/>
      <c r="O87" s="171"/>
    </row>
    <row r="88" spans="1:15" ht="15.75" thickBot="1" x14ac:dyDescent="0.3">
      <c r="B88" s="263"/>
      <c r="C88" s="264"/>
      <c r="D88" s="264"/>
      <c r="E88" s="264"/>
      <c r="F88" s="264"/>
      <c r="G88" s="264"/>
      <c r="H88" s="264"/>
      <c r="I88" s="264"/>
      <c r="J88" s="264"/>
      <c r="K88" s="264"/>
      <c r="L88" s="264"/>
      <c r="M88" s="264"/>
      <c r="N88" s="264"/>
      <c r="O88" s="265"/>
    </row>
    <row r="89" spans="1:15" x14ac:dyDescent="0.25">
      <c r="C89" s="180"/>
      <c r="D89" s="180"/>
      <c r="E89" s="180"/>
      <c r="F89" s="180"/>
    </row>
    <row r="90" spans="1:15" x14ac:dyDescent="0.25">
      <c r="C90" s="266"/>
      <c r="D90" s="180"/>
      <c r="E90" s="180"/>
      <c r="F90" s="180"/>
    </row>
    <row r="91" spans="1:15" x14ac:dyDescent="0.25">
      <c r="C91" s="266"/>
      <c r="D91" s="180"/>
      <c r="E91" s="180"/>
      <c r="F91" s="180"/>
    </row>
    <row r="92" spans="1:15" hidden="1" x14ac:dyDescent="0.25">
      <c r="A92" s="175"/>
      <c r="B92" s="175"/>
      <c r="C92" s="267"/>
      <c r="D92" s="180"/>
      <c r="E92" s="180"/>
      <c r="F92" s="180"/>
    </row>
    <row r="93" spans="1:15" hidden="1" x14ac:dyDescent="0.25">
      <c r="A93" s="268">
        <v>43831</v>
      </c>
      <c r="B93" s="268"/>
      <c r="C93" s="268">
        <v>43466</v>
      </c>
      <c r="D93" s="180"/>
      <c r="E93" s="180"/>
      <c r="F93" s="180"/>
    </row>
    <row r="94" spans="1:15" hidden="1" x14ac:dyDescent="0.25">
      <c r="A94" s="268">
        <v>43862</v>
      </c>
      <c r="B94" s="268"/>
      <c r="C94" s="268">
        <v>43497</v>
      </c>
      <c r="D94" s="180"/>
      <c r="E94" s="180"/>
      <c r="F94" s="180"/>
    </row>
    <row r="95" spans="1:15" hidden="1" x14ac:dyDescent="0.25">
      <c r="A95" s="268">
        <v>43891</v>
      </c>
      <c r="B95" s="268"/>
      <c r="C95" s="268">
        <v>43525</v>
      </c>
      <c r="D95" s="180"/>
      <c r="E95" s="180"/>
      <c r="F95" s="180"/>
    </row>
    <row r="96" spans="1:15" hidden="1" x14ac:dyDescent="0.25">
      <c r="A96" s="268">
        <v>43922</v>
      </c>
      <c r="B96" s="268"/>
      <c r="C96" s="268">
        <v>43556</v>
      </c>
      <c r="D96" s="180"/>
      <c r="E96" s="180"/>
      <c r="F96" s="180"/>
    </row>
    <row r="97" spans="1:6" hidden="1" x14ac:dyDescent="0.25">
      <c r="A97" s="268">
        <v>43952</v>
      </c>
      <c r="B97" s="268"/>
      <c r="C97" s="268">
        <v>43586</v>
      </c>
      <c r="D97" s="180"/>
      <c r="E97" s="180"/>
      <c r="F97" s="180"/>
    </row>
    <row r="98" spans="1:6" hidden="1" x14ac:dyDescent="0.25">
      <c r="A98" s="268">
        <v>43983</v>
      </c>
      <c r="B98" s="268"/>
      <c r="C98" s="268">
        <v>43617</v>
      </c>
      <c r="D98" s="180"/>
      <c r="E98" s="180"/>
      <c r="F98" s="180"/>
    </row>
    <row r="99" spans="1:6" hidden="1" x14ac:dyDescent="0.25">
      <c r="A99" s="268">
        <v>44013</v>
      </c>
      <c r="B99" s="268"/>
      <c r="C99" s="268">
        <v>43647</v>
      </c>
      <c r="D99" s="180"/>
      <c r="E99" s="180"/>
      <c r="F99" s="180"/>
    </row>
    <row r="100" spans="1:6" hidden="1" x14ac:dyDescent="0.25">
      <c r="A100" s="268">
        <v>44044</v>
      </c>
      <c r="B100" s="268"/>
      <c r="C100" s="268">
        <v>43678</v>
      </c>
      <c r="D100" s="180"/>
      <c r="E100" s="180"/>
      <c r="F100" s="180"/>
    </row>
    <row r="101" spans="1:6" hidden="1" x14ac:dyDescent="0.25">
      <c r="A101" s="268">
        <v>44075</v>
      </c>
      <c r="B101" s="268"/>
      <c r="C101" s="268">
        <v>43709</v>
      </c>
      <c r="D101" s="180"/>
      <c r="E101" s="180"/>
      <c r="F101" s="180"/>
    </row>
    <row r="102" spans="1:6" hidden="1" x14ac:dyDescent="0.25">
      <c r="A102" s="268">
        <v>44105</v>
      </c>
      <c r="B102" s="268"/>
      <c r="C102" s="268">
        <v>43739</v>
      </c>
      <c r="D102" s="180"/>
      <c r="E102" s="180"/>
      <c r="F102" s="180"/>
    </row>
    <row r="103" spans="1:6" hidden="1" x14ac:dyDescent="0.25">
      <c r="A103" s="268">
        <v>44136</v>
      </c>
      <c r="B103" s="268"/>
      <c r="C103" s="268">
        <v>43770</v>
      </c>
      <c r="D103" s="180"/>
      <c r="E103" s="180"/>
      <c r="F103" s="180"/>
    </row>
    <row r="104" spans="1:6" hidden="1" x14ac:dyDescent="0.25">
      <c r="A104" s="268">
        <v>44166</v>
      </c>
      <c r="B104" s="268"/>
      <c r="C104" s="268">
        <v>43800</v>
      </c>
      <c r="D104" s="180"/>
      <c r="E104" s="180"/>
      <c r="F104" s="180"/>
    </row>
    <row r="105" spans="1:6" hidden="1" x14ac:dyDescent="0.25">
      <c r="A105" s="268">
        <v>44197</v>
      </c>
      <c r="B105" s="268"/>
      <c r="C105" s="268">
        <v>43831</v>
      </c>
      <c r="D105" s="180"/>
      <c r="E105" s="180"/>
      <c r="F105" s="180"/>
    </row>
    <row r="106" spans="1:6" hidden="1" x14ac:dyDescent="0.25">
      <c r="A106" s="268">
        <v>44228</v>
      </c>
      <c r="B106" s="268"/>
      <c r="C106" s="268">
        <v>43862</v>
      </c>
      <c r="D106" s="180"/>
      <c r="E106" s="180"/>
      <c r="F106" s="180"/>
    </row>
    <row r="107" spans="1:6" hidden="1" x14ac:dyDescent="0.25">
      <c r="A107" s="268">
        <v>44256</v>
      </c>
      <c r="B107" s="268"/>
      <c r="C107" s="268">
        <v>43891</v>
      </c>
      <c r="D107" s="180"/>
      <c r="E107" s="180"/>
      <c r="F107" s="180"/>
    </row>
    <row r="108" spans="1:6" hidden="1" x14ac:dyDescent="0.25">
      <c r="A108" s="268">
        <v>44287</v>
      </c>
      <c r="B108" s="268"/>
      <c r="C108" s="268">
        <v>43922</v>
      </c>
      <c r="D108" s="180"/>
      <c r="E108" s="180"/>
      <c r="F108" s="180"/>
    </row>
    <row r="109" spans="1:6" hidden="1" x14ac:dyDescent="0.25">
      <c r="A109" s="268">
        <v>44317</v>
      </c>
      <c r="B109" s="268"/>
      <c r="C109" s="268">
        <v>43952</v>
      </c>
      <c r="D109" s="180"/>
      <c r="E109" s="180"/>
      <c r="F109" s="180"/>
    </row>
    <row r="110" spans="1:6" hidden="1" x14ac:dyDescent="0.25">
      <c r="A110" s="268">
        <v>44348</v>
      </c>
      <c r="B110" s="268"/>
      <c r="C110" s="268">
        <v>43983</v>
      </c>
      <c r="D110" s="180"/>
      <c r="E110" s="180"/>
      <c r="F110" s="180"/>
    </row>
    <row r="111" spans="1:6" hidden="1" x14ac:dyDescent="0.25">
      <c r="A111" s="268">
        <v>44378</v>
      </c>
      <c r="B111" s="268"/>
      <c r="C111" s="268">
        <v>44013</v>
      </c>
      <c r="D111" s="180"/>
      <c r="E111" s="180"/>
      <c r="F111" s="180"/>
    </row>
    <row r="112" spans="1:6" hidden="1" x14ac:dyDescent="0.25">
      <c r="A112" s="268">
        <v>44409</v>
      </c>
      <c r="B112" s="268"/>
      <c r="C112" s="268">
        <v>44044</v>
      </c>
      <c r="D112" s="180"/>
      <c r="E112" s="180"/>
      <c r="F112" s="180"/>
    </row>
    <row r="113" spans="1:6" hidden="1" x14ac:dyDescent="0.25">
      <c r="A113" s="268">
        <v>44440</v>
      </c>
      <c r="B113" s="268"/>
      <c r="C113" s="268">
        <v>44075</v>
      </c>
      <c r="D113" s="180"/>
      <c r="E113" s="180"/>
      <c r="F113" s="180"/>
    </row>
    <row r="114" spans="1:6" hidden="1" x14ac:dyDescent="0.25">
      <c r="A114" s="268">
        <v>44470</v>
      </c>
      <c r="B114" s="268"/>
      <c r="C114" s="268">
        <v>44105</v>
      </c>
      <c r="D114" s="180"/>
      <c r="E114" s="180"/>
      <c r="F114" s="180"/>
    </row>
    <row r="115" spans="1:6" hidden="1" x14ac:dyDescent="0.25">
      <c r="A115" s="268">
        <v>44501</v>
      </c>
      <c r="B115" s="268"/>
      <c r="C115" s="268">
        <v>44136</v>
      </c>
      <c r="D115" s="180"/>
      <c r="E115" s="180"/>
      <c r="F115" s="180"/>
    </row>
    <row r="116" spans="1:6" hidden="1" x14ac:dyDescent="0.25">
      <c r="A116" s="268">
        <v>44531</v>
      </c>
      <c r="B116" s="268"/>
      <c r="C116" s="268">
        <v>44166</v>
      </c>
      <c r="D116" s="180"/>
      <c r="E116" s="180"/>
      <c r="F116" s="180"/>
    </row>
    <row r="117" spans="1:6" hidden="1" x14ac:dyDescent="0.25">
      <c r="A117" s="268">
        <v>44562</v>
      </c>
      <c r="B117" s="268"/>
      <c r="C117" s="268">
        <v>44197</v>
      </c>
      <c r="D117" s="180"/>
      <c r="E117" s="180"/>
      <c r="F117" s="180"/>
    </row>
    <row r="118" spans="1:6" hidden="1" x14ac:dyDescent="0.25">
      <c r="A118" s="268">
        <v>44593</v>
      </c>
      <c r="B118" s="268"/>
      <c r="C118" s="268">
        <v>44228</v>
      </c>
      <c r="D118" s="180"/>
      <c r="E118" s="180"/>
      <c r="F118" s="180"/>
    </row>
    <row r="119" spans="1:6" hidden="1" x14ac:dyDescent="0.25">
      <c r="A119" s="268">
        <v>44621</v>
      </c>
      <c r="B119" s="268"/>
      <c r="C119" s="268">
        <v>44256</v>
      </c>
      <c r="D119" s="180"/>
      <c r="E119" s="180"/>
      <c r="F119" s="180"/>
    </row>
    <row r="120" spans="1:6" hidden="1" x14ac:dyDescent="0.25">
      <c r="A120" s="268">
        <v>44652</v>
      </c>
      <c r="B120" s="268"/>
      <c r="C120" s="268">
        <v>44287</v>
      </c>
      <c r="D120" s="180"/>
      <c r="E120" s="180"/>
      <c r="F120" s="180"/>
    </row>
    <row r="121" spans="1:6" hidden="1" x14ac:dyDescent="0.25">
      <c r="A121" s="268">
        <v>44682</v>
      </c>
      <c r="B121" s="268"/>
      <c r="C121" s="268">
        <v>44317</v>
      </c>
      <c r="D121" s="180"/>
      <c r="E121" s="180"/>
      <c r="F121" s="180"/>
    </row>
    <row r="122" spans="1:6" hidden="1" x14ac:dyDescent="0.25">
      <c r="A122" s="268">
        <v>44713</v>
      </c>
      <c r="B122" s="268"/>
      <c r="C122" s="268">
        <v>44348</v>
      </c>
      <c r="D122" s="180"/>
      <c r="E122" s="180"/>
      <c r="F122" s="180"/>
    </row>
    <row r="123" spans="1:6" hidden="1" x14ac:dyDescent="0.25">
      <c r="A123" s="268">
        <v>44743</v>
      </c>
      <c r="B123" s="268"/>
      <c r="C123" s="268">
        <v>44378</v>
      </c>
      <c r="D123" s="180"/>
      <c r="E123" s="180"/>
      <c r="F123" s="180"/>
    </row>
    <row r="124" spans="1:6" hidden="1" x14ac:dyDescent="0.25">
      <c r="A124" s="268">
        <v>44774</v>
      </c>
      <c r="B124" s="268"/>
      <c r="C124" s="268">
        <v>44409</v>
      </c>
      <c r="D124" s="180"/>
      <c r="E124" s="180"/>
      <c r="F124" s="180"/>
    </row>
    <row r="125" spans="1:6" hidden="1" x14ac:dyDescent="0.25">
      <c r="A125" s="268">
        <v>44805</v>
      </c>
      <c r="B125" s="268"/>
      <c r="C125" s="268">
        <v>44440</v>
      </c>
      <c r="D125" s="180"/>
      <c r="E125" s="180"/>
      <c r="F125" s="180"/>
    </row>
    <row r="126" spans="1:6" hidden="1" x14ac:dyDescent="0.25">
      <c r="A126" s="268">
        <v>44835</v>
      </c>
      <c r="B126" s="268"/>
      <c r="C126" s="268">
        <v>44470</v>
      </c>
      <c r="D126" s="180"/>
      <c r="E126" s="180"/>
      <c r="F126" s="180"/>
    </row>
    <row r="127" spans="1:6" hidden="1" x14ac:dyDescent="0.25">
      <c r="A127" s="268">
        <v>44866</v>
      </c>
      <c r="B127" s="268"/>
      <c r="C127" s="268">
        <v>44501</v>
      </c>
      <c r="D127" s="180"/>
      <c r="E127" s="180"/>
      <c r="F127" s="180"/>
    </row>
    <row r="128" spans="1:6" hidden="1" x14ac:dyDescent="0.25">
      <c r="A128" s="268">
        <v>44896</v>
      </c>
      <c r="B128" s="268"/>
      <c r="C128" s="268">
        <v>44531</v>
      </c>
      <c r="D128" s="180"/>
      <c r="E128" s="180"/>
      <c r="F128" s="180"/>
    </row>
    <row r="129" spans="1:6" hidden="1" x14ac:dyDescent="0.25">
      <c r="A129" s="175"/>
      <c r="B129" s="175"/>
      <c r="C129" s="175"/>
      <c r="D129" s="180"/>
      <c r="E129" s="180"/>
      <c r="F129" s="180"/>
    </row>
    <row r="130" spans="1:6" hidden="1" x14ac:dyDescent="0.25">
      <c r="A130" s="268">
        <v>43861</v>
      </c>
      <c r="B130" s="268"/>
      <c r="C130" s="268">
        <v>43496</v>
      </c>
      <c r="D130" s="180"/>
      <c r="E130" s="180"/>
      <c r="F130" s="180"/>
    </row>
    <row r="131" spans="1:6" hidden="1" x14ac:dyDescent="0.25">
      <c r="A131" s="268">
        <v>43890</v>
      </c>
      <c r="B131" s="268"/>
      <c r="C131" s="268">
        <v>43524</v>
      </c>
      <c r="D131" s="180"/>
      <c r="E131" s="180"/>
      <c r="F131" s="180"/>
    </row>
    <row r="132" spans="1:6" hidden="1" x14ac:dyDescent="0.25">
      <c r="A132" s="268">
        <v>43921</v>
      </c>
      <c r="B132" s="268"/>
      <c r="C132" s="268">
        <v>43555</v>
      </c>
      <c r="D132" s="180"/>
      <c r="E132" s="180"/>
      <c r="F132" s="180"/>
    </row>
    <row r="133" spans="1:6" hidden="1" x14ac:dyDescent="0.25">
      <c r="A133" s="268">
        <v>43951</v>
      </c>
      <c r="B133" s="268"/>
      <c r="C133" s="268">
        <v>43585</v>
      </c>
      <c r="D133" s="180"/>
      <c r="E133" s="180"/>
      <c r="F133" s="180"/>
    </row>
    <row r="134" spans="1:6" hidden="1" x14ac:dyDescent="0.25">
      <c r="A134" s="268">
        <v>43982</v>
      </c>
      <c r="B134" s="268"/>
      <c r="C134" s="268">
        <v>43616</v>
      </c>
      <c r="D134" s="180"/>
      <c r="E134" s="180"/>
      <c r="F134" s="180"/>
    </row>
    <row r="135" spans="1:6" hidden="1" x14ac:dyDescent="0.25">
      <c r="A135" s="268">
        <v>44012</v>
      </c>
      <c r="B135" s="268"/>
      <c r="C135" s="268">
        <v>43646</v>
      </c>
      <c r="D135" s="180"/>
      <c r="E135" s="180"/>
      <c r="F135" s="180"/>
    </row>
    <row r="136" spans="1:6" hidden="1" x14ac:dyDescent="0.25">
      <c r="A136" s="268">
        <v>44043</v>
      </c>
      <c r="B136" s="268"/>
      <c r="C136" s="268">
        <v>43677</v>
      </c>
      <c r="D136" s="180"/>
      <c r="E136" s="180"/>
      <c r="F136" s="180"/>
    </row>
    <row r="137" spans="1:6" hidden="1" x14ac:dyDescent="0.25">
      <c r="A137" s="268">
        <v>44074</v>
      </c>
      <c r="B137" s="268"/>
      <c r="C137" s="268">
        <v>43708</v>
      </c>
      <c r="D137" s="180"/>
      <c r="E137" s="180"/>
      <c r="F137" s="180"/>
    </row>
    <row r="138" spans="1:6" hidden="1" x14ac:dyDescent="0.25">
      <c r="A138" s="268">
        <v>44104</v>
      </c>
      <c r="B138" s="268"/>
      <c r="C138" s="268">
        <v>43738</v>
      </c>
      <c r="D138" s="180"/>
      <c r="E138" s="180"/>
      <c r="F138" s="180"/>
    </row>
    <row r="139" spans="1:6" hidden="1" x14ac:dyDescent="0.25">
      <c r="A139" s="268">
        <v>44135</v>
      </c>
      <c r="B139" s="268"/>
      <c r="C139" s="268">
        <v>43769</v>
      </c>
      <c r="D139" s="180"/>
      <c r="E139" s="180"/>
      <c r="F139" s="180"/>
    </row>
    <row r="140" spans="1:6" hidden="1" x14ac:dyDescent="0.25">
      <c r="A140" s="268">
        <v>44165</v>
      </c>
      <c r="B140" s="268"/>
      <c r="C140" s="268">
        <v>43799</v>
      </c>
      <c r="D140" s="180"/>
      <c r="E140" s="180"/>
      <c r="F140" s="180"/>
    </row>
    <row r="141" spans="1:6" hidden="1" x14ac:dyDescent="0.25">
      <c r="A141" s="268">
        <v>44196</v>
      </c>
      <c r="B141" s="268"/>
      <c r="C141" s="268">
        <v>43830</v>
      </c>
      <c r="D141" s="180"/>
      <c r="E141" s="180"/>
      <c r="F141" s="180"/>
    </row>
    <row r="142" spans="1:6" hidden="1" x14ac:dyDescent="0.25">
      <c r="A142" s="268">
        <v>44227</v>
      </c>
      <c r="B142" s="268"/>
      <c r="C142" s="268">
        <v>43861</v>
      </c>
      <c r="D142" s="180"/>
      <c r="E142" s="180"/>
      <c r="F142" s="180"/>
    </row>
    <row r="143" spans="1:6" hidden="1" x14ac:dyDescent="0.25">
      <c r="A143" s="268">
        <v>44255</v>
      </c>
      <c r="B143" s="268"/>
      <c r="C143" s="268">
        <v>43890</v>
      </c>
      <c r="D143" s="180"/>
      <c r="E143" s="180"/>
      <c r="F143" s="180"/>
    </row>
    <row r="144" spans="1:6" hidden="1" x14ac:dyDescent="0.25">
      <c r="A144" s="268">
        <v>44286</v>
      </c>
      <c r="B144" s="268"/>
      <c r="C144" s="268">
        <v>43921</v>
      </c>
      <c r="D144" s="180"/>
      <c r="E144" s="180"/>
      <c r="F144" s="180"/>
    </row>
    <row r="145" spans="1:6" hidden="1" x14ac:dyDescent="0.25">
      <c r="A145" s="268">
        <v>44316</v>
      </c>
      <c r="B145" s="268"/>
      <c r="C145" s="268">
        <v>43951</v>
      </c>
      <c r="D145" s="180"/>
      <c r="E145" s="180"/>
      <c r="F145" s="180"/>
    </row>
    <row r="146" spans="1:6" hidden="1" x14ac:dyDescent="0.25">
      <c r="A146" s="268">
        <v>44347</v>
      </c>
      <c r="B146" s="268"/>
      <c r="C146" s="268">
        <v>43982</v>
      </c>
      <c r="D146" s="180"/>
      <c r="E146" s="180"/>
      <c r="F146" s="180"/>
    </row>
    <row r="147" spans="1:6" hidden="1" x14ac:dyDescent="0.25">
      <c r="A147" s="268">
        <v>44377</v>
      </c>
      <c r="B147" s="268"/>
      <c r="C147" s="268">
        <v>44012</v>
      </c>
      <c r="D147" s="180"/>
      <c r="E147" s="180"/>
      <c r="F147" s="180"/>
    </row>
    <row r="148" spans="1:6" hidden="1" x14ac:dyDescent="0.25">
      <c r="A148" s="268">
        <v>44408</v>
      </c>
      <c r="B148" s="268"/>
      <c r="C148" s="268">
        <v>44043</v>
      </c>
      <c r="D148" s="180"/>
      <c r="E148" s="180"/>
      <c r="F148" s="180"/>
    </row>
    <row r="149" spans="1:6" hidden="1" x14ac:dyDescent="0.25">
      <c r="A149" s="268">
        <v>44439</v>
      </c>
      <c r="B149" s="268"/>
      <c r="C149" s="268">
        <v>44074</v>
      </c>
      <c r="D149" s="180"/>
      <c r="E149" s="180"/>
      <c r="F149" s="180"/>
    </row>
    <row r="150" spans="1:6" hidden="1" x14ac:dyDescent="0.25">
      <c r="A150" s="268">
        <v>44469</v>
      </c>
      <c r="B150" s="268"/>
      <c r="C150" s="268">
        <v>44104</v>
      </c>
      <c r="D150" s="180"/>
      <c r="E150" s="180"/>
      <c r="F150" s="180"/>
    </row>
    <row r="151" spans="1:6" hidden="1" x14ac:dyDescent="0.25">
      <c r="A151" s="268">
        <v>44500</v>
      </c>
      <c r="B151" s="268"/>
      <c r="C151" s="268">
        <v>44135</v>
      </c>
      <c r="D151" s="180"/>
      <c r="E151" s="180"/>
      <c r="F151" s="180"/>
    </row>
    <row r="152" spans="1:6" hidden="1" x14ac:dyDescent="0.25">
      <c r="A152" s="268">
        <v>44530</v>
      </c>
      <c r="B152" s="268"/>
      <c r="C152" s="268">
        <v>44165</v>
      </c>
      <c r="D152" s="180"/>
      <c r="E152" s="180"/>
      <c r="F152" s="180"/>
    </row>
    <row r="153" spans="1:6" hidden="1" x14ac:dyDescent="0.25">
      <c r="A153" s="268">
        <v>44561</v>
      </c>
      <c r="B153" s="268"/>
      <c r="C153" s="268">
        <v>44196</v>
      </c>
      <c r="D153" s="180"/>
      <c r="E153" s="180"/>
      <c r="F153" s="180"/>
    </row>
    <row r="154" spans="1:6" hidden="1" x14ac:dyDescent="0.25">
      <c r="A154" s="268">
        <v>44592</v>
      </c>
      <c r="B154" s="175"/>
      <c r="C154" s="268">
        <v>44227</v>
      </c>
      <c r="D154" s="180"/>
      <c r="E154" s="180"/>
      <c r="F154" s="180"/>
    </row>
    <row r="155" spans="1:6" hidden="1" x14ac:dyDescent="0.25">
      <c r="A155" s="268">
        <v>44620</v>
      </c>
      <c r="B155" s="175"/>
      <c r="C155" s="268">
        <v>44255</v>
      </c>
      <c r="D155" s="180"/>
      <c r="E155" s="180"/>
      <c r="F155" s="180"/>
    </row>
    <row r="156" spans="1:6" hidden="1" x14ac:dyDescent="0.25">
      <c r="A156" s="268">
        <v>44651</v>
      </c>
      <c r="B156" s="175"/>
      <c r="C156" s="268">
        <v>44286</v>
      </c>
      <c r="D156" s="180"/>
      <c r="E156" s="180"/>
      <c r="F156" s="180"/>
    </row>
    <row r="157" spans="1:6" hidden="1" x14ac:dyDescent="0.25">
      <c r="A157" s="268">
        <v>44681</v>
      </c>
      <c r="B157" s="175"/>
      <c r="C157" s="268">
        <v>44316</v>
      </c>
      <c r="D157" s="180"/>
      <c r="E157" s="180"/>
      <c r="F157" s="180"/>
    </row>
    <row r="158" spans="1:6" hidden="1" x14ac:dyDescent="0.25">
      <c r="A158" s="268">
        <v>44712</v>
      </c>
      <c r="B158" s="175"/>
      <c r="C158" s="268">
        <v>44347</v>
      </c>
      <c r="D158" s="180"/>
      <c r="E158" s="180"/>
      <c r="F158" s="180"/>
    </row>
    <row r="159" spans="1:6" hidden="1" x14ac:dyDescent="0.25">
      <c r="A159" s="268">
        <v>44742</v>
      </c>
      <c r="B159" s="175"/>
      <c r="C159" s="268">
        <v>44377</v>
      </c>
      <c r="D159" s="180"/>
      <c r="E159" s="180"/>
      <c r="F159" s="180"/>
    </row>
    <row r="160" spans="1:6" hidden="1" x14ac:dyDescent="0.25">
      <c r="A160" s="268">
        <v>44773</v>
      </c>
      <c r="B160" s="175"/>
      <c r="C160" s="268">
        <v>44408</v>
      </c>
      <c r="D160" s="180"/>
      <c r="E160" s="180"/>
      <c r="F160" s="180"/>
    </row>
    <row r="161" spans="1:6" hidden="1" x14ac:dyDescent="0.25">
      <c r="A161" s="268">
        <v>44804</v>
      </c>
      <c r="B161" s="175"/>
      <c r="C161" s="268">
        <v>44439</v>
      </c>
      <c r="D161" s="180"/>
      <c r="E161" s="180"/>
      <c r="F161" s="180"/>
    </row>
    <row r="162" spans="1:6" hidden="1" x14ac:dyDescent="0.25">
      <c r="A162" s="268">
        <v>44834</v>
      </c>
      <c r="B162" s="175"/>
      <c r="C162" s="268">
        <v>44469</v>
      </c>
      <c r="D162" s="180"/>
      <c r="E162" s="180"/>
      <c r="F162" s="180"/>
    </row>
    <row r="163" spans="1:6" hidden="1" x14ac:dyDescent="0.25">
      <c r="A163" s="268">
        <v>44865</v>
      </c>
      <c r="B163" s="175"/>
      <c r="C163" s="268">
        <v>44500</v>
      </c>
      <c r="D163" s="180"/>
      <c r="E163" s="180"/>
      <c r="F163" s="180"/>
    </row>
    <row r="164" spans="1:6" hidden="1" x14ac:dyDescent="0.25">
      <c r="A164" s="268">
        <v>44895</v>
      </c>
      <c r="B164" s="175"/>
      <c r="C164" s="268">
        <v>44530</v>
      </c>
      <c r="D164" s="180"/>
      <c r="E164" s="180"/>
      <c r="F164" s="180"/>
    </row>
    <row r="165" spans="1:6" hidden="1" x14ac:dyDescent="0.25">
      <c r="A165" s="268">
        <v>44926</v>
      </c>
      <c r="B165" s="175"/>
      <c r="C165" s="268">
        <v>44561</v>
      </c>
      <c r="D165" s="180"/>
      <c r="E165" s="180"/>
      <c r="F165" s="180"/>
    </row>
    <row r="166" spans="1:6" hidden="1" x14ac:dyDescent="0.25">
      <c r="A166" s="175"/>
      <c r="B166" s="175"/>
      <c r="C166" s="175"/>
      <c r="D166" s="180"/>
      <c r="E166" s="180"/>
      <c r="F166" s="180"/>
    </row>
    <row r="167" spans="1:6" hidden="1" x14ac:dyDescent="0.25">
      <c r="A167" s="268">
        <v>43374</v>
      </c>
      <c r="B167" s="175"/>
      <c r="C167" s="268">
        <v>43404</v>
      </c>
      <c r="D167" s="180"/>
      <c r="E167" s="180"/>
      <c r="F167" s="180"/>
    </row>
    <row r="168" spans="1:6" hidden="1" x14ac:dyDescent="0.25">
      <c r="A168" s="268">
        <v>43405</v>
      </c>
      <c r="B168" s="175"/>
      <c r="C168" s="268">
        <v>43434</v>
      </c>
      <c r="D168" s="180"/>
      <c r="E168" s="180"/>
      <c r="F168" s="180"/>
    </row>
    <row r="169" spans="1:6" hidden="1" x14ac:dyDescent="0.25">
      <c r="A169" s="268">
        <v>43435</v>
      </c>
      <c r="B169" s="175"/>
      <c r="C169" s="268">
        <v>43465</v>
      </c>
      <c r="D169" s="180"/>
      <c r="E169" s="180"/>
      <c r="F169" s="180"/>
    </row>
    <row r="170" spans="1:6" hidden="1" x14ac:dyDescent="0.25">
      <c r="A170" s="268">
        <v>43466</v>
      </c>
      <c r="B170" s="175"/>
      <c r="C170" s="268">
        <v>43496</v>
      </c>
      <c r="D170" s="180"/>
      <c r="E170" s="180"/>
      <c r="F170" s="180"/>
    </row>
    <row r="171" spans="1:6" hidden="1" x14ac:dyDescent="0.25">
      <c r="A171" s="268">
        <v>43497</v>
      </c>
      <c r="B171" s="175"/>
      <c r="C171" s="268">
        <v>43524</v>
      </c>
      <c r="D171" s="180"/>
      <c r="E171" s="180"/>
      <c r="F171" s="180"/>
    </row>
    <row r="172" spans="1:6" hidden="1" x14ac:dyDescent="0.25">
      <c r="A172" s="268">
        <v>43525</v>
      </c>
      <c r="B172" s="175"/>
      <c r="C172" s="268">
        <v>43555</v>
      </c>
      <c r="D172" s="180"/>
      <c r="E172" s="180"/>
      <c r="F172" s="180"/>
    </row>
    <row r="173" spans="1:6" hidden="1" x14ac:dyDescent="0.25">
      <c r="A173" s="268">
        <v>43556</v>
      </c>
      <c r="B173" s="175"/>
      <c r="C173" s="268">
        <v>43585</v>
      </c>
      <c r="D173" s="180"/>
      <c r="E173" s="180"/>
      <c r="F173" s="180"/>
    </row>
    <row r="174" spans="1:6" hidden="1" x14ac:dyDescent="0.25">
      <c r="A174" s="268">
        <v>43586</v>
      </c>
      <c r="B174" s="175"/>
      <c r="C174" s="268">
        <v>43616</v>
      </c>
      <c r="D174" s="180"/>
      <c r="E174" s="180"/>
      <c r="F174" s="180"/>
    </row>
    <row r="175" spans="1:6" hidden="1" x14ac:dyDescent="0.25">
      <c r="A175" s="268">
        <v>43617</v>
      </c>
      <c r="B175" s="175"/>
      <c r="C175" s="268">
        <v>43646</v>
      </c>
      <c r="D175" s="180"/>
      <c r="E175" s="180"/>
      <c r="F175" s="180"/>
    </row>
    <row r="176" spans="1:6" hidden="1" x14ac:dyDescent="0.25">
      <c r="A176" s="268">
        <v>43647</v>
      </c>
      <c r="B176" s="175"/>
      <c r="C176" s="268">
        <v>43677</v>
      </c>
      <c r="D176" s="180"/>
      <c r="E176" s="180"/>
      <c r="F176" s="180"/>
    </row>
    <row r="177" spans="1:6" hidden="1" x14ac:dyDescent="0.25">
      <c r="A177" s="268">
        <v>43678</v>
      </c>
      <c r="B177" s="175"/>
      <c r="C177" s="268">
        <v>43708</v>
      </c>
      <c r="D177" s="180"/>
      <c r="E177" s="180"/>
      <c r="F177" s="180"/>
    </row>
    <row r="178" spans="1:6" hidden="1" x14ac:dyDescent="0.25">
      <c r="A178" s="268">
        <v>43709</v>
      </c>
      <c r="B178" s="175"/>
      <c r="C178" s="268">
        <v>43738</v>
      </c>
      <c r="D178" s="180"/>
      <c r="E178" s="180"/>
      <c r="F178" s="180"/>
    </row>
    <row r="179" spans="1:6" hidden="1" x14ac:dyDescent="0.25">
      <c r="A179" s="268">
        <v>43739</v>
      </c>
      <c r="B179" s="175"/>
      <c r="C179" s="268">
        <v>43769</v>
      </c>
      <c r="D179" s="180"/>
      <c r="E179" s="180"/>
      <c r="F179" s="180"/>
    </row>
    <row r="180" spans="1:6" hidden="1" x14ac:dyDescent="0.25">
      <c r="A180" s="268">
        <v>43770</v>
      </c>
      <c r="B180" s="175"/>
      <c r="C180" s="268">
        <v>43799</v>
      </c>
      <c r="D180" s="180"/>
      <c r="E180" s="180"/>
      <c r="F180" s="180"/>
    </row>
    <row r="181" spans="1:6" hidden="1" x14ac:dyDescent="0.25">
      <c r="A181" s="268">
        <v>43800</v>
      </c>
      <c r="B181" s="175"/>
      <c r="C181" s="268">
        <v>43830</v>
      </c>
      <c r="D181" s="180"/>
      <c r="E181" s="180"/>
      <c r="F181" s="180"/>
    </row>
    <row r="182" spans="1:6" hidden="1" x14ac:dyDescent="0.25">
      <c r="A182" s="268">
        <v>43831</v>
      </c>
      <c r="B182" s="175"/>
      <c r="C182" s="268">
        <v>43861</v>
      </c>
      <c r="D182" s="180"/>
      <c r="E182" s="180"/>
      <c r="F182" s="180"/>
    </row>
    <row r="183" spans="1:6" hidden="1" x14ac:dyDescent="0.25">
      <c r="A183" s="268">
        <v>43862</v>
      </c>
      <c r="B183" s="175"/>
      <c r="C183" s="268">
        <v>43890</v>
      </c>
      <c r="D183" s="180"/>
      <c r="E183" s="180"/>
      <c r="F183" s="180"/>
    </row>
    <row r="184" spans="1:6" hidden="1" x14ac:dyDescent="0.25">
      <c r="A184" s="268">
        <v>43891</v>
      </c>
      <c r="B184" s="175"/>
      <c r="C184" s="268">
        <v>43921</v>
      </c>
      <c r="D184" s="180"/>
      <c r="E184" s="180"/>
      <c r="F184" s="180"/>
    </row>
    <row r="185" spans="1:6" hidden="1" x14ac:dyDescent="0.25">
      <c r="A185" s="268">
        <v>43922</v>
      </c>
      <c r="B185" s="175"/>
      <c r="C185" s="268">
        <v>43951</v>
      </c>
      <c r="D185" s="180"/>
      <c r="E185" s="180"/>
      <c r="F185" s="180"/>
    </row>
    <row r="186" spans="1:6" hidden="1" x14ac:dyDescent="0.25">
      <c r="A186" s="268">
        <v>43952</v>
      </c>
      <c r="B186" s="175"/>
      <c r="C186" s="268">
        <v>43982</v>
      </c>
      <c r="D186" s="180"/>
      <c r="E186" s="180"/>
      <c r="F186" s="180"/>
    </row>
    <row r="187" spans="1:6" hidden="1" x14ac:dyDescent="0.25">
      <c r="A187" s="268">
        <v>43983</v>
      </c>
      <c r="B187" s="175"/>
      <c r="C187" s="268">
        <v>44012</v>
      </c>
      <c r="D187" s="180"/>
      <c r="E187" s="180"/>
      <c r="F187" s="180"/>
    </row>
    <row r="188" spans="1:6" hidden="1" x14ac:dyDescent="0.25">
      <c r="A188" s="268">
        <v>44013</v>
      </c>
      <c r="B188" s="175"/>
      <c r="C188" s="268">
        <v>44043</v>
      </c>
      <c r="D188" s="180"/>
      <c r="E188" s="180"/>
      <c r="F188" s="180"/>
    </row>
    <row r="189" spans="1:6" hidden="1" x14ac:dyDescent="0.25">
      <c r="A189" s="268">
        <v>44044</v>
      </c>
      <c r="B189" s="175"/>
      <c r="C189" s="268">
        <v>44074</v>
      </c>
      <c r="D189" s="180"/>
      <c r="E189" s="180"/>
      <c r="F189" s="180"/>
    </row>
    <row r="190" spans="1:6" hidden="1" x14ac:dyDescent="0.25">
      <c r="A190" s="268">
        <v>44075</v>
      </c>
      <c r="B190" s="175"/>
      <c r="C190" s="268">
        <v>44104</v>
      </c>
      <c r="D190" s="180"/>
      <c r="E190" s="180"/>
      <c r="F190" s="180"/>
    </row>
    <row r="191" spans="1:6" hidden="1" x14ac:dyDescent="0.25">
      <c r="A191" s="268">
        <v>44105</v>
      </c>
      <c r="B191" s="175"/>
      <c r="C191" s="268">
        <v>44135</v>
      </c>
      <c r="D191" s="180"/>
      <c r="E191" s="180"/>
      <c r="F191" s="180"/>
    </row>
    <row r="192" spans="1:6" hidden="1" x14ac:dyDescent="0.25">
      <c r="A192" s="268">
        <v>44136</v>
      </c>
      <c r="B192" s="175"/>
      <c r="C192" s="268">
        <v>44165</v>
      </c>
      <c r="D192" s="180"/>
      <c r="E192" s="180"/>
      <c r="F192" s="180"/>
    </row>
    <row r="193" spans="1:6" hidden="1" x14ac:dyDescent="0.25">
      <c r="A193" s="268">
        <v>44166</v>
      </c>
      <c r="C193" s="268">
        <v>44196</v>
      </c>
      <c r="D193" s="180"/>
      <c r="E193" s="180"/>
      <c r="F193" s="180"/>
    </row>
    <row r="194" spans="1:6" hidden="1" x14ac:dyDescent="0.25">
      <c r="A194" s="268">
        <v>44197</v>
      </c>
      <c r="C194" s="268">
        <v>44227</v>
      </c>
      <c r="D194" s="180"/>
      <c r="E194" s="180"/>
      <c r="F194" s="180"/>
    </row>
    <row r="195" spans="1:6" hidden="1" x14ac:dyDescent="0.25">
      <c r="A195" s="268">
        <v>44228</v>
      </c>
      <c r="C195" s="268">
        <v>44255</v>
      </c>
      <c r="D195" s="180"/>
      <c r="E195" s="180"/>
      <c r="F195" s="180"/>
    </row>
    <row r="196" spans="1:6" hidden="1" x14ac:dyDescent="0.25">
      <c r="A196" s="268">
        <v>44256</v>
      </c>
      <c r="C196" s="268">
        <v>44286</v>
      </c>
      <c r="D196" s="180"/>
      <c r="E196" s="180"/>
      <c r="F196" s="180"/>
    </row>
    <row r="197" spans="1:6" hidden="1" x14ac:dyDescent="0.25">
      <c r="A197" s="268">
        <v>44287</v>
      </c>
      <c r="C197" s="268">
        <v>44316</v>
      </c>
      <c r="D197" s="180"/>
      <c r="E197" s="180"/>
      <c r="F197" s="180"/>
    </row>
    <row r="198" spans="1:6" hidden="1" x14ac:dyDescent="0.25">
      <c r="A198" s="268">
        <v>44317</v>
      </c>
      <c r="C198" s="268">
        <v>44347</v>
      </c>
      <c r="D198" s="180"/>
      <c r="E198" s="180"/>
      <c r="F198" s="180"/>
    </row>
    <row r="199" spans="1:6" hidden="1" x14ac:dyDescent="0.25">
      <c r="A199" s="268">
        <v>44348</v>
      </c>
      <c r="C199" s="268">
        <v>44377</v>
      </c>
      <c r="D199" s="180"/>
      <c r="E199" s="180"/>
      <c r="F199" s="180"/>
    </row>
    <row r="200" spans="1:6" hidden="1" x14ac:dyDescent="0.25">
      <c r="A200" s="268">
        <v>44378</v>
      </c>
      <c r="C200" s="268">
        <v>44408</v>
      </c>
      <c r="D200" s="180"/>
      <c r="E200" s="180"/>
      <c r="F200" s="180"/>
    </row>
    <row r="201" spans="1:6" hidden="1" x14ac:dyDescent="0.25">
      <c r="A201" s="268">
        <v>44409</v>
      </c>
      <c r="C201" s="268">
        <v>44439</v>
      </c>
      <c r="D201" s="180"/>
      <c r="E201" s="180"/>
      <c r="F201" s="180"/>
    </row>
    <row r="202" spans="1:6" hidden="1" x14ac:dyDescent="0.25">
      <c r="A202" s="268">
        <v>44440</v>
      </c>
      <c r="C202" s="268">
        <v>44469</v>
      </c>
      <c r="D202" s="180"/>
      <c r="E202" s="180"/>
      <c r="F202" s="180"/>
    </row>
    <row r="203" spans="1:6" hidden="1" x14ac:dyDescent="0.25">
      <c r="A203" s="268">
        <v>44470</v>
      </c>
      <c r="C203" s="268">
        <v>44500</v>
      </c>
    </row>
    <row r="204" spans="1:6" hidden="1" x14ac:dyDescent="0.25">
      <c r="A204" s="268">
        <v>44501</v>
      </c>
      <c r="C204" s="268">
        <v>44530</v>
      </c>
    </row>
    <row r="205" spans="1:6" hidden="1" x14ac:dyDescent="0.25">
      <c r="A205" s="268">
        <v>44531</v>
      </c>
      <c r="C205" s="268">
        <v>44561</v>
      </c>
    </row>
    <row r="206" spans="1:6" hidden="1" x14ac:dyDescent="0.25">
      <c r="A206" s="268">
        <v>44562</v>
      </c>
      <c r="C206" s="268">
        <v>44592</v>
      </c>
    </row>
    <row r="207" spans="1:6" hidden="1" x14ac:dyDescent="0.25">
      <c r="A207" s="268">
        <v>44593</v>
      </c>
      <c r="C207" s="268">
        <v>44620</v>
      </c>
    </row>
    <row r="208" spans="1:6" hidden="1" x14ac:dyDescent="0.25">
      <c r="A208" s="268">
        <v>44621</v>
      </c>
      <c r="C208" s="268">
        <v>44651</v>
      </c>
    </row>
    <row r="209" spans="1:3" hidden="1" x14ac:dyDescent="0.25">
      <c r="A209" s="268">
        <v>44652</v>
      </c>
      <c r="C209" s="268">
        <v>44681</v>
      </c>
    </row>
    <row r="210" spans="1:3" hidden="1" x14ac:dyDescent="0.25">
      <c r="A210" s="268">
        <v>44682</v>
      </c>
      <c r="C210" s="268">
        <v>44712</v>
      </c>
    </row>
    <row r="211" spans="1:3" hidden="1" x14ac:dyDescent="0.25">
      <c r="A211" s="268">
        <v>44713</v>
      </c>
      <c r="C211" s="268">
        <v>44742</v>
      </c>
    </row>
    <row r="212" spans="1:3" hidden="1" x14ac:dyDescent="0.25">
      <c r="A212" s="268">
        <v>44743</v>
      </c>
      <c r="C212" s="268">
        <v>44773</v>
      </c>
    </row>
    <row r="213" spans="1:3" hidden="1" x14ac:dyDescent="0.25">
      <c r="A213" s="268">
        <v>44774</v>
      </c>
      <c r="C213" s="268">
        <v>44804</v>
      </c>
    </row>
    <row r="214" spans="1:3" hidden="1" x14ac:dyDescent="0.25">
      <c r="A214" s="268">
        <v>44805</v>
      </c>
      <c r="C214" s="268">
        <v>44834</v>
      </c>
    </row>
    <row r="215" spans="1:3" hidden="1" x14ac:dyDescent="0.25">
      <c r="A215" s="268">
        <v>44835</v>
      </c>
      <c r="C215" s="268">
        <v>44865</v>
      </c>
    </row>
    <row r="216" spans="1:3" hidden="1" x14ac:dyDescent="0.25">
      <c r="A216" s="268">
        <v>44866</v>
      </c>
      <c r="C216" s="268">
        <v>44895</v>
      </c>
    </row>
    <row r="217" spans="1:3" hidden="1" x14ac:dyDescent="0.25">
      <c r="A217" s="268">
        <v>44896</v>
      </c>
      <c r="C217" s="268">
        <v>44926</v>
      </c>
    </row>
  </sheetData>
  <sheetProtection algorithmName="SHA-512" hashValue="nnaGuCdIy+w+Zu/YUTN+Nuv8mY+wLaxEhBuEtvnQaLJ5WKpTdO6oFpuIsi0M9mmq+7/CnnEI2Yd4Z9kaKiQZpQ==" saltValue="uKOHBYPtv8h5gZ7MrGqrwA==" spinCount="100000" sheet="1" selectLockedCells="1"/>
  <mergeCells count="26">
    <mergeCell ref="D71:M86"/>
    <mergeCell ref="D70:M70"/>
    <mergeCell ref="D59:E59"/>
    <mergeCell ref="C21:D21"/>
    <mergeCell ref="C28:C30"/>
    <mergeCell ref="C22:O24"/>
    <mergeCell ref="D28:F28"/>
    <mergeCell ref="H28:H30"/>
    <mergeCell ref="I28:K28"/>
    <mergeCell ref="I31:J31"/>
    <mergeCell ref="I32:J32"/>
    <mergeCell ref="C27:F27"/>
    <mergeCell ref="H27:K27"/>
    <mergeCell ref="H59:K60"/>
    <mergeCell ref="C15:O15"/>
    <mergeCell ref="C14:O14"/>
    <mergeCell ref="C16:O16"/>
    <mergeCell ref="C5:O5"/>
    <mergeCell ref="C6:O6"/>
    <mergeCell ref="C7:O7"/>
    <mergeCell ref="C8:O8"/>
    <mergeCell ref="C13:O13"/>
    <mergeCell ref="C9:O9"/>
    <mergeCell ref="C10:O10"/>
    <mergeCell ref="C11:O11"/>
    <mergeCell ref="C12:O12"/>
  </mergeCells>
  <dataValidations count="8">
    <dataValidation type="list" allowBlank="1" showInputMessage="1" showErrorMessage="1" sqref="F31" xr:uid="{00000000-0002-0000-0300-000002000000}">
      <formula1>$A$92:$A$128</formula1>
    </dataValidation>
    <dataValidation type="list" allowBlank="1" showInputMessage="1" showErrorMessage="1" sqref="F45" xr:uid="{00000000-0002-0000-0300-000003000000}">
      <formula1>$C$92:$C$128</formula1>
    </dataValidation>
    <dataValidation type="list" allowBlank="1" showInputMessage="1" showErrorMessage="1" sqref="F32" xr:uid="{00000000-0002-0000-0300-000004000000}">
      <formula1>$A$129:$A$165</formula1>
    </dataValidation>
    <dataValidation type="list" allowBlank="1" showInputMessage="1" showErrorMessage="1" sqref="F46" xr:uid="{00000000-0002-0000-0300-000005000000}">
      <formula1>$C$129:$C$165</formula1>
    </dataValidation>
    <dataValidation type="list" allowBlank="1" showInputMessage="1" showErrorMessage="1" sqref="K45" xr:uid="{00000000-0002-0000-0300-000006000000}">
      <formula1>$A$166:$A$205</formula1>
    </dataValidation>
    <dataValidation type="list" allowBlank="1" showInputMessage="1" showErrorMessage="1" sqref="K46" xr:uid="{00000000-0002-0000-0300-000007000000}">
      <formula1>$C$166:$C$205</formula1>
    </dataValidation>
    <dataValidation type="list" allowBlank="1" showInputMessage="1" showErrorMessage="1" sqref="K31" xr:uid="{DBF98842-E247-4D87-9683-AD8FDA532082}">
      <formula1>$A$166:$A$217</formula1>
    </dataValidation>
    <dataValidation type="list" allowBlank="1" showInputMessage="1" showErrorMessage="1" sqref="K32" xr:uid="{651A44D2-528F-4C7B-A4C0-F6711542E594}">
      <formula1>$C$166:$C$217</formula1>
    </dataValidation>
  </dataValidations>
  <pageMargins left="0.25" right="0.25" top="0.75" bottom="0.75" header="0.3" footer="0.3"/>
  <pageSetup paperSize="9" scale="28" fitToHeight="0" orientation="landscape" r:id="rId1"/>
  <rowBreaks count="1" manualBreakCount="1">
    <brk id="19" min="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pageSetUpPr fitToPage="1"/>
  </sheetPr>
  <dimension ref="A3:X165"/>
  <sheetViews>
    <sheetView view="pageBreakPreview" topLeftCell="A8" zoomScale="40" zoomScaleNormal="10" zoomScaleSheetLayoutView="40" workbookViewId="0">
      <selection activeCell="D71" sqref="D71:M86"/>
    </sheetView>
  </sheetViews>
  <sheetFormatPr defaultColWidth="11.42578125" defaultRowHeight="15" x14ac:dyDescent="0.25"/>
  <cols>
    <col min="1" max="2" width="15.85546875" style="180" customWidth="1"/>
    <col min="3" max="3" width="11" style="150" customWidth="1"/>
    <col min="4" max="4" width="110.5703125" style="150" customWidth="1"/>
    <col min="5" max="5" width="8.140625" style="150" customWidth="1"/>
    <col min="6" max="6" width="73" style="150" customWidth="1"/>
    <col min="7" max="7" width="32" style="150" customWidth="1"/>
    <col min="8" max="8" width="10.5703125" style="150" customWidth="1"/>
    <col min="9" max="9" width="31.42578125" style="150" customWidth="1"/>
    <col min="10" max="10" width="64.28515625" style="150" customWidth="1"/>
    <col min="11" max="11" width="70.42578125" style="150" customWidth="1"/>
    <col min="12" max="12" width="31.42578125" style="150" customWidth="1"/>
    <col min="13" max="13" width="18.5703125" style="150" customWidth="1"/>
    <col min="14" max="16" width="11.42578125" style="150"/>
    <col min="17" max="17" width="8.42578125" style="149" customWidth="1"/>
    <col min="18" max="18" width="35" style="149" customWidth="1"/>
    <col min="19" max="20" width="11.42578125" style="149"/>
    <col min="21" max="21" width="193" style="149" customWidth="1"/>
    <col min="22" max="16384" width="11.42578125" style="150"/>
  </cols>
  <sheetData>
    <row r="3" spans="3:21" ht="47.25" thickBot="1" x14ac:dyDescent="0.75">
      <c r="C3" s="198" t="s">
        <v>57</v>
      </c>
    </row>
    <row r="4" spans="3:21" ht="28.5" customHeight="1" x14ac:dyDescent="0.35">
      <c r="C4" s="199"/>
      <c r="D4" s="200"/>
      <c r="E4" s="201"/>
      <c r="F4" s="202"/>
      <c r="G4" s="202"/>
      <c r="H4" s="203"/>
      <c r="I4" s="203"/>
      <c r="J4" s="203"/>
      <c r="K4" s="203"/>
      <c r="L4" s="203"/>
      <c r="M4" s="203"/>
      <c r="N4" s="203"/>
      <c r="O4" s="204"/>
      <c r="P4" s="149"/>
    </row>
    <row r="5" spans="3:21" ht="85.5" customHeight="1" x14ac:dyDescent="0.25">
      <c r="C5" s="404" t="s">
        <v>83</v>
      </c>
      <c r="D5" s="405"/>
      <c r="E5" s="405"/>
      <c r="F5" s="405"/>
      <c r="G5" s="405"/>
      <c r="H5" s="405"/>
      <c r="I5" s="405"/>
      <c r="J5" s="405"/>
      <c r="K5" s="405"/>
      <c r="L5" s="405"/>
      <c r="M5" s="405"/>
      <c r="N5" s="405"/>
      <c r="O5" s="406"/>
      <c r="P5" s="205"/>
      <c r="Q5" s="205"/>
      <c r="R5" s="205"/>
      <c r="S5" s="205"/>
      <c r="T5" s="205"/>
      <c r="U5" s="205"/>
    </row>
    <row r="6" spans="3:21" ht="87" customHeight="1" x14ac:dyDescent="0.25">
      <c r="C6" s="404" t="s">
        <v>133</v>
      </c>
      <c r="D6" s="405"/>
      <c r="E6" s="405"/>
      <c r="F6" s="405"/>
      <c r="G6" s="405"/>
      <c r="H6" s="405"/>
      <c r="I6" s="405"/>
      <c r="J6" s="405"/>
      <c r="K6" s="405"/>
      <c r="L6" s="405"/>
      <c r="M6" s="405"/>
      <c r="N6" s="405"/>
      <c r="O6" s="406"/>
      <c r="P6" s="206"/>
      <c r="Q6" s="205"/>
      <c r="R6" s="205"/>
      <c r="S6" s="205"/>
      <c r="T6" s="205"/>
      <c r="U6" s="205"/>
    </row>
    <row r="7" spans="3:21" ht="86.25" customHeight="1" x14ac:dyDescent="0.25">
      <c r="C7" s="404" t="s">
        <v>81</v>
      </c>
      <c r="D7" s="405"/>
      <c r="E7" s="405"/>
      <c r="F7" s="405"/>
      <c r="G7" s="405"/>
      <c r="H7" s="405"/>
      <c r="I7" s="405"/>
      <c r="J7" s="405"/>
      <c r="K7" s="405"/>
      <c r="L7" s="405"/>
      <c r="M7" s="405"/>
      <c r="N7" s="405"/>
      <c r="O7" s="406"/>
      <c r="P7" s="206"/>
      <c r="Q7" s="205"/>
      <c r="R7" s="205"/>
      <c r="S7" s="205"/>
      <c r="T7" s="205"/>
      <c r="U7" s="205"/>
    </row>
    <row r="8" spans="3:21" ht="117.75" customHeight="1" x14ac:dyDescent="0.25">
      <c r="C8" s="404" t="s">
        <v>155</v>
      </c>
      <c r="D8" s="405"/>
      <c r="E8" s="405"/>
      <c r="F8" s="405"/>
      <c r="G8" s="405"/>
      <c r="H8" s="405"/>
      <c r="I8" s="405"/>
      <c r="J8" s="405"/>
      <c r="K8" s="405"/>
      <c r="L8" s="405"/>
      <c r="M8" s="405"/>
      <c r="N8" s="405"/>
      <c r="O8" s="406"/>
      <c r="P8" s="206"/>
      <c r="Q8" s="205"/>
      <c r="R8" s="205"/>
      <c r="S8" s="205"/>
      <c r="T8" s="205"/>
      <c r="U8" s="205"/>
    </row>
    <row r="9" spans="3:21" ht="58.5" customHeight="1" x14ac:dyDescent="0.25">
      <c r="C9" s="404" t="s">
        <v>134</v>
      </c>
      <c r="D9" s="405"/>
      <c r="E9" s="405"/>
      <c r="F9" s="405"/>
      <c r="G9" s="405"/>
      <c r="H9" s="405"/>
      <c r="I9" s="405"/>
      <c r="J9" s="405"/>
      <c r="K9" s="405"/>
      <c r="L9" s="405"/>
      <c r="M9" s="405"/>
      <c r="N9" s="405"/>
      <c r="O9" s="406"/>
      <c r="P9" s="206"/>
      <c r="Q9" s="205"/>
      <c r="R9" s="205"/>
      <c r="S9" s="205"/>
      <c r="T9" s="205"/>
      <c r="U9" s="205"/>
    </row>
    <row r="10" spans="3:21" ht="82.5" customHeight="1" x14ac:dyDescent="0.25">
      <c r="C10" s="404" t="s">
        <v>135</v>
      </c>
      <c r="D10" s="405"/>
      <c r="E10" s="405"/>
      <c r="F10" s="405"/>
      <c r="G10" s="405"/>
      <c r="H10" s="405"/>
      <c r="I10" s="405"/>
      <c r="J10" s="405"/>
      <c r="K10" s="405"/>
      <c r="L10" s="405"/>
      <c r="M10" s="405"/>
      <c r="N10" s="405"/>
      <c r="O10" s="406"/>
      <c r="P10" s="206"/>
      <c r="Q10" s="205"/>
      <c r="R10" s="205"/>
      <c r="S10" s="205"/>
      <c r="T10" s="205"/>
      <c r="U10" s="205"/>
    </row>
    <row r="11" spans="3:21" ht="57" customHeight="1" x14ac:dyDescent="0.25">
      <c r="C11" s="404" t="s">
        <v>136</v>
      </c>
      <c r="D11" s="405"/>
      <c r="E11" s="405"/>
      <c r="F11" s="405"/>
      <c r="G11" s="405"/>
      <c r="H11" s="405"/>
      <c r="I11" s="405"/>
      <c r="J11" s="405"/>
      <c r="K11" s="405"/>
      <c r="L11" s="405"/>
      <c r="M11" s="405"/>
      <c r="N11" s="405"/>
      <c r="O11" s="406"/>
      <c r="P11" s="206"/>
      <c r="Q11" s="205"/>
      <c r="R11" s="205"/>
      <c r="S11" s="205"/>
      <c r="T11" s="205"/>
      <c r="U11" s="205"/>
    </row>
    <row r="12" spans="3:21" ht="89.25" customHeight="1" x14ac:dyDescent="0.25">
      <c r="C12" s="404" t="s">
        <v>121</v>
      </c>
      <c r="D12" s="405"/>
      <c r="E12" s="405"/>
      <c r="F12" s="405"/>
      <c r="G12" s="405"/>
      <c r="H12" s="405"/>
      <c r="I12" s="405"/>
      <c r="J12" s="405"/>
      <c r="K12" s="405"/>
      <c r="L12" s="405"/>
      <c r="M12" s="405"/>
      <c r="N12" s="405"/>
      <c r="O12" s="406"/>
      <c r="P12" s="206"/>
      <c r="Q12" s="205"/>
      <c r="R12" s="205"/>
      <c r="S12" s="205"/>
      <c r="T12" s="205"/>
      <c r="U12" s="205"/>
    </row>
    <row r="13" spans="3:21" ht="117" customHeight="1" thickBot="1" x14ac:dyDescent="0.3">
      <c r="C13" s="407" t="str">
        <f>IF(F59&gt;0," -) Bitte fahren Sie mit der Befüllung des Tabellenblatts Entschädigungsanspruch fort."," -) Bitte ermitteln Sie zunächst den auf Basis Ihrer Unterlagen ableitbaren vorläufigen Verdienstentgang, bevor Sie mit der Befüllung des Tabellenblatts Entschädigungsanspruch beginnen.")</f>
        <v xml:space="preserve"> -) Bitte ermitteln Sie zunächst den auf Basis Ihrer Unterlagen ableitbaren vorläufigen Verdienstentgang, bevor Sie mit der Befüllung des Tabellenblatts Entschädigungsanspruch beginnen.</v>
      </c>
      <c r="D13" s="408"/>
      <c r="E13" s="408"/>
      <c r="F13" s="408"/>
      <c r="G13" s="408"/>
      <c r="H13" s="408"/>
      <c r="I13" s="408"/>
      <c r="J13" s="408"/>
      <c r="K13" s="408"/>
      <c r="L13" s="408"/>
      <c r="M13" s="408"/>
      <c r="N13" s="408"/>
      <c r="O13" s="409"/>
      <c r="P13" s="206"/>
      <c r="Q13" s="205"/>
      <c r="R13" s="205"/>
      <c r="S13" s="205"/>
      <c r="T13" s="205"/>
      <c r="U13" s="205"/>
    </row>
    <row r="17" spans="1:23" ht="47.25" thickBot="1" x14ac:dyDescent="0.75">
      <c r="C17" s="198" t="s">
        <v>41</v>
      </c>
    </row>
    <row r="18" spans="1:23" ht="46.5" x14ac:dyDescent="0.25">
      <c r="B18" s="207"/>
      <c r="C18" s="424" t="str">
        <f>"Unternehmen / Firma:"&amp;" "&amp;Stammdaten!F13</f>
        <v xml:space="preserve">Unternehmen / Firma: </v>
      </c>
      <c r="D18" s="424"/>
      <c r="E18" s="164"/>
      <c r="F18" s="164"/>
      <c r="G18" s="164"/>
      <c r="H18" s="164"/>
      <c r="I18" s="164"/>
      <c r="J18" s="164"/>
      <c r="K18" s="164"/>
      <c r="L18" s="164"/>
      <c r="M18" s="164"/>
      <c r="N18" s="164"/>
      <c r="O18" s="165"/>
    </row>
    <row r="19" spans="1:23" ht="15" customHeight="1" x14ac:dyDescent="0.25">
      <c r="B19" s="208"/>
      <c r="C19" s="428" t="s">
        <v>124</v>
      </c>
      <c r="D19" s="428"/>
      <c r="E19" s="428"/>
      <c r="F19" s="428"/>
      <c r="G19" s="428"/>
      <c r="H19" s="428"/>
      <c r="I19" s="428"/>
      <c r="J19" s="428"/>
      <c r="K19" s="428"/>
      <c r="L19" s="428"/>
      <c r="M19" s="428"/>
      <c r="N19" s="428"/>
      <c r="O19" s="429"/>
    </row>
    <row r="20" spans="1:23" ht="15" customHeight="1" x14ac:dyDescent="0.25">
      <c r="B20" s="208"/>
      <c r="C20" s="428"/>
      <c r="D20" s="428"/>
      <c r="E20" s="428"/>
      <c r="F20" s="428"/>
      <c r="G20" s="428"/>
      <c r="H20" s="428"/>
      <c r="I20" s="428"/>
      <c r="J20" s="428"/>
      <c r="K20" s="428"/>
      <c r="L20" s="428"/>
      <c r="M20" s="428"/>
      <c r="N20" s="428"/>
      <c r="O20" s="429"/>
    </row>
    <row r="21" spans="1:23" ht="15" customHeight="1" x14ac:dyDescent="0.25">
      <c r="B21" s="208"/>
      <c r="C21" s="428"/>
      <c r="D21" s="428"/>
      <c r="E21" s="428"/>
      <c r="F21" s="428"/>
      <c r="G21" s="428"/>
      <c r="H21" s="428"/>
      <c r="I21" s="428"/>
      <c r="J21" s="428"/>
      <c r="K21" s="428"/>
      <c r="L21" s="428"/>
      <c r="M21" s="428"/>
      <c r="N21" s="428"/>
      <c r="O21" s="429"/>
    </row>
    <row r="22" spans="1:23" ht="15" customHeight="1" x14ac:dyDescent="0.25">
      <c r="B22" s="208"/>
      <c r="C22" s="209"/>
      <c r="D22" s="209"/>
      <c r="E22" s="209"/>
      <c r="F22" s="209"/>
      <c r="G22" s="209"/>
      <c r="H22" s="209"/>
      <c r="I22" s="209"/>
      <c r="J22" s="209"/>
      <c r="K22" s="209"/>
      <c r="L22" s="209"/>
      <c r="M22" s="209"/>
      <c r="N22" s="209"/>
      <c r="O22" s="210"/>
    </row>
    <row r="23" spans="1:23" ht="15" customHeight="1" x14ac:dyDescent="0.25">
      <c r="B23" s="208"/>
      <c r="C23" s="209"/>
      <c r="D23" s="209"/>
      <c r="E23" s="209"/>
      <c r="F23" s="209"/>
      <c r="G23" s="209"/>
      <c r="H23" s="209"/>
      <c r="I23" s="209"/>
      <c r="J23" s="209"/>
      <c r="K23" s="209"/>
      <c r="L23" s="209"/>
      <c r="M23" s="209"/>
      <c r="N23" s="209"/>
      <c r="O23" s="210"/>
    </row>
    <row r="24" spans="1:23" ht="36" x14ac:dyDescent="0.25">
      <c r="B24" s="208"/>
      <c r="C24" s="442"/>
      <c r="D24" s="442"/>
      <c r="E24" s="442"/>
      <c r="F24" s="442"/>
      <c r="G24" s="211"/>
      <c r="H24" s="442"/>
      <c r="I24" s="442"/>
      <c r="J24" s="442"/>
      <c r="K24" s="442"/>
      <c r="L24" s="212"/>
      <c r="M24" s="168"/>
      <c r="N24" s="168"/>
      <c r="O24" s="171"/>
    </row>
    <row r="25" spans="1:23" ht="26.25" x14ac:dyDescent="0.4">
      <c r="A25" s="213"/>
      <c r="B25" s="214"/>
      <c r="C25" s="439" t="s">
        <v>15</v>
      </c>
      <c r="D25" s="440"/>
      <c r="E25" s="440"/>
      <c r="F25" s="440"/>
      <c r="G25" s="215"/>
      <c r="H25" s="441"/>
      <c r="I25" s="440"/>
      <c r="J25" s="440"/>
      <c r="K25" s="440"/>
      <c r="L25" s="215"/>
      <c r="M25" s="215"/>
      <c r="N25" s="168"/>
      <c r="O25" s="171"/>
    </row>
    <row r="26" spans="1:23" ht="27" thickBot="1" x14ac:dyDescent="0.45">
      <c r="A26" s="213"/>
      <c r="B26" s="214"/>
      <c r="C26" s="439"/>
      <c r="D26" s="215"/>
      <c r="E26" s="215"/>
      <c r="F26" s="215"/>
      <c r="G26" s="215"/>
      <c r="H26" s="441"/>
      <c r="I26" s="215"/>
      <c r="J26" s="215"/>
      <c r="K26" s="215"/>
      <c r="L26" s="215"/>
      <c r="M26" s="215"/>
      <c r="N26" s="168"/>
      <c r="O26" s="171"/>
    </row>
    <row r="27" spans="1:23" ht="27" thickBot="1" x14ac:dyDescent="0.45">
      <c r="A27" s="213"/>
      <c r="B27" s="214"/>
      <c r="C27" s="439"/>
      <c r="D27" s="215"/>
      <c r="E27" s="215"/>
      <c r="F27" s="217" t="s">
        <v>16</v>
      </c>
      <c r="G27" s="218"/>
      <c r="H27" s="441"/>
      <c r="I27" s="215"/>
      <c r="J27" s="215"/>
      <c r="K27" s="282"/>
      <c r="L27" s="218"/>
      <c r="M27" s="215"/>
      <c r="N27" s="168"/>
      <c r="O27" s="171"/>
    </row>
    <row r="28" spans="1:23" ht="33.75" x14ac:dyDescent="0.4">
      <c r="A28" s="213"/>
      <c r="B28" s="214"/>
      <c r="C28" s="247">
        <v>1</v>
      </c>
      <c r="D28" s="278" t="s">
        <v>73</v>
      </c>
      <c r="E28" s="222"/>
      <c r="F28" s="188"/>
      <c r="G28" s="223"/>
      <c r="H28" s="279"/>
      <c r="I28" s="443"/>
      <c r="J28" s="443"/>
      <c r="K28" s="223"/>
      <c r="L28" s="223"/>
      <c r="M28" s="215"/>
      <c r="N28" s="168"/>
      <c r="O28" s="171"/>
      <c r="Q28" s="224"/>
      <c r="V28" s="149"/>
      <c r="W28" s="149"/>
    </row>
    <row r="29" spans="1:23" ht="34.5" thickBot="1" x14ac:dyDescent="0.45">
      <c r="A29" s="213"/>
      <c r="B29" s="214"/>
      <c r="C29" s="247">
        <v>2</v>
      </c>
      <c r="D29" s="221" t="s">
        <v>74</v>
      </c>
      <c r="E29" s="222"/>
      <c r="F29" s="189"/>
      <c r="G29" s="223"/>
      <c r="H29" s="279"/>
      <c r="I29" s="443"/>
      <c r="J29" s="443"/>
      <c r="K29" s="223"/>
      <c r="L29" s="223"/>
      <c r="M29" s="215"/>
      <c r="N29" s="168"/>
      <c r="O29" s="171"/>
      <c r="Q29" s="224"/>
      <c r="V29" s="149"/>
      <c r="W29" s="149"/>
    </row>
    <row r="30" spans="1:23" ht="34.5" hidden="1" customHeight="1" x14ac:dyDescent="0.5">
      <c r="A30" s="213"/>
      <c r="B30" s="214"/>
      <c r="C30" s="280"/>
      <c r="D30" s="270" t="s">
        <v>25</v>
      </c>
      <c r="E30" s="215"/>
      <c r="F30" s="281">
        <f>F29-F28+1</f>
        <v>1</v>
      </c>
      <c r="G30" s="226"/>
      <c r="H30" s="241"/>
      <c r="I30" s="270"/>
      <c r="J30" s="215"/>
      <c r="K30" s="281"/>
      <c r="L30" s="226"/>
      <c r="M30" s="215"/>
      <c r="N30" s="168"/>
      <c r="O30" s="171"/>
      <c r="Q30" s="224"/>
      <c r="U30" s="227"/>
      <c r="V30" s="149"/>
      <c r="W30" s="149"/>
    </row>
    <row r="31" spans="1:23" ht="34.5" customHeight="1" x14ac:dyDescent="0.5">
      <c r="A31" s="213"/>
      <c r="B31" s="214"/>
      <c r="C31" s="280"/>
      <c r="D31" s="270"/>
      <c r="E31" s="215"/>
      <c r="F31" s="226"/>
      <c r="G31" s="226"/>
      <c r="H31" s="241"/>
      <c r="I31" s="270"/>
      <c r="J31" s="215"/>
      <c r="K31" s="226"/>
      <c r="L31" s="226"/>
      <c r="M31" s="215"/>
      <c r="N31" s="168"/>
      <c r="O31" s="171"/>
      <c r="Q31" s="224"/>
      <c r="U31" s="227"/>
      <c r="V31" s="149"/>
      <c r="W31" s="149"/>
    </row>
    <row r="32" spans="1:23" ht="33.75" x14ac:dyDescent="0.5">
      <c r="A32" s="213"/>
      <c r="B32" s="214"/>
      <c r="C32" s="289"/>
      <c r="D32" s="270"/>
      <c r="E32" s="215"/>
      <c r="F32" s="226"/>
      <c r="G32" s="226"/>
      <c r="H32" s="241"/>
      <c r="I32" s="270"/>
      <c r="J32" s="215"/>
      <c r="K32" s="226"/>
      <c r="L32" s="226"/>
      <c r="M32" s="215"/>
      <c r="N32" s="168"/>
      <c r="O32" s="171"/>
      <c r="Q32" s="224"/>
      <c r="V32" s="149"/>
      <c r="W32" s="149"/>
    </row>
    <row r="33" spans="1:23" ht="33.75" x14ac:dyDescent="0.4">
      <c r="A33" s="213"/>
      <c r="B33" s="214"/>
      <c r="C33" s="290">
        <v>3</v>
      </c>
      <c r="D33" s="222" t="s">
        <v>10</v>
      </c>
      <c r="E33" s="222"/>
      <c r="F33" s="187">
        <v>0</v>
      </c>
      <c r="G33" s="229"/>
      <c r="H33" s="279"/>
      <c r="I33" s="215"/>
      <c r="J33" s="215"/>
      <c r="K33" s="229"/>
      <c r="L33" s="229"/>
      <c r="M33" s="230"/>
      <c r="N33" s="168"/>
      <c r="O33" s="171"/>
      <c r="V33" s="149"/>
      <c r="W33" s="149"/>
    </row>
    <row r="34" spans="1:23" ht="33.75" x14ac:dyDescent="0.4">
      <c r="A34" s="213"/>
      <c r="B34" s="214"/>
      <c r="C34" s="247">
        <v>4</v>
      </c>
      <c r="D34" s="222" t="s">
        <v>18</v>
      </c>
      <c r="E34" s="222"/>
      <c r="F34" s="187">
        <v>0</v>
      </c>
      <c r="G34" s="229"/>
      <c r="H34" s="279"/>
      <c r="I34" s="215"/>
      <c r="J34" s="215"/>
      <c r="K34" s="229"/>
      <c r="L34" s="229"/>
      <c r="M34" s="230"/>
      <c r="N34" s="168"/>
      <c r="O34" s="171"/>
      <c r="V34" s="149"/>
      <c r="W34" s="149"/>
    </row>
    <row r="35" spans="1:23" ht="33.75" x14ac:dyDescent="0.5">
      <c r="A35" s="213"/>
      <c r="B35" s="214"/>
      <c r="C35" s="246"/>
      <c r="D35" s="271" t="s">
        <v>19</v>
      </c>
      <c r="E35" s="272"/>
      <c r="F35" s="291">
        <f>SUM(F33:F34)</f>
        <v>0</v>
      </c>
      <c r="G35" s="232"/>
      <c r="H35" s="241"/>
      <c r="I35" s="271"/>
      <c r="J35" s="272"/>
      <c r="K35" s="232"/>
      <c r="L35" s="232"/>
      <c r="M35" s="230"/>
      <c r="N35" s="168"/>
      <c r="O35" s="171"/>
      <c r="V35" s="149"/>
      <c r="W35" s="149"/>
    </row>
    <row r="36" spans="1:23" ht="33.75" x14ac:dyDescent="0.4">
      <c r="A36" s="213"/>
      <c r="B36" s="214"/>
      <c r="C36" s="247">
        <v>5</v>
      </c>
      <c r="D36" s="222" t="s">
        <v>11</v>
      </c>
      <c r="E36" s="273"/>
      <c r="F36" s="187">
        <v>0</v>
      </c>
      <c r="G36" s="229"/>
      <c r="H36" s="279"/>
      <c r="I36" s="215"/>
      <c r="J36" s="277"/>
      <c r="K36" s="229"/>
      <c r="L36" s="229"/>
      <c r="M36" s="230"/>
      <c r="N36" s="168"/>
      <c r="O36" s="171"/>
      <c r="V36" s="149"/>
      <c r="W36" s="149"/>
    </row>
    <row r="37" spans="1:23" ht="33.75" x14ac:dyDescent="0.4">
      <c r="A37" s="213"/>
      <c r="B37" s="214"/>
      <c r="C37" s="247">
        <v>6</v>
      </c>
      <c r="D37" s="222" t="s">
        <v>7</v>
      </c>
      <c r="E37" s="273"/>
      <c r="F37" s="187">
        <v>0</v>
      </c>
      <c r="G37" s="229"/>
      <c r="H37" s="279"/>
      <c r="I37" s="215"/>
      <c r="J37" s="277"/>
      <c r="K37" s="229"/>
      <c r="L37" s="229"/>
      <c r="M37" s="230"/>
      <c r="N37" s="168"/>
      <c r="O37" s="171"/>
    </row>
    <row r="38" spans="1:23" ht="33.75" x14ac:dyDescent="0.4">
      <c r="A38" s="213"/>
      <c r="B38" s="214"/>
      <c r="C38" s="247">
        <v>7</v>
      </c>
      <c r="D38" s="222" t="s">
        <v>20</v>
      </c>
      <c r="E38" s="273"/>
      <c r="F38" s="187">
        <v>0</v>
      </c>
      <c r="G38" s="229"/>
      <c r="H38" s="279"/>
      <c r="I38" s="215"/>
      <c r="J38" s="277"/>
      <c r="K38" s="229"/>
      <c r="L38" s="229"/>
      <c r="M38" s="230"/>
      <c r="N38" s="168"/>
      <c r="O38" s="171"/>
    </row>
    <row r="39" spans="1:23" ht="33.75" x14ac:dyDescent="0.5">
      <c r="B39" s="208"/>
      <c r="C39" s="280">
        <v>8</v>
      </c>
      <c r="D39" s="275" t="s">
        <v>8</v>
      </c>
      <c r="E39" s="222"/>
      <c r="F39" s="292">
        <f>F35-SUM(F36:F38)</f>
        <v>0</v>
      </c>
      <c r="G39" s="232"/>
      <c r="H39" s="241"/>
      <c r="I39" s="271"/>
      <c r="J39" s="215"/>
      <c r="K39" s="232"/>
      <c r="L39" s="232"/>
      <c r="M39" s="230"/>
      <c r="N39" s="168"/>
      <c r="O39" s="171"/>
    </row>
    <row r="40" spans="1:23" ht="34.5" thickBot="1" x14ac:dyDescent="0.55000000000000004">
      <c r="B40" s="208"/>
      <c r="C40" s="280"/>
      <c r="D40" s="215"/>
      <c r="E40" s="215"/>
      <c r="F40" s="229"/>
      <c r="G40" s="229"/>
      <c r="H40" s="241"/>
      <c r="I40" s="215"/>
      <c r="J40" s="215"/>
      <c r="K40" s="229"/>
      <c r="L40" s="229"/>
      <c r="M40" s="229"/>
      <c r="N40" s="168"/>
      <c r="O40" s="171"/>
    </row>
    <row r="41" spans="1:23" ht="34.5" thickBot="1" x14ac:dyDescent="0.55000000000000004">
      <c r="A41" s="213"/>
      <c r="B41" s="214"/>
      <c r="C41" s="289"/>
      <c r="D41" s="215"/>
      <c r="E41" s="215"/>
      <c r="F41" s="217" t="s">
        <v>17</v>
      </c>
      <c r="G41" s="218"/>
      <c r="H41" s="241"/>
      <c r="I41" s="215"/>
      <c r="J41" s="215"/>
      <c r="K41" s="282"/>
      <c r="L41" s="218"/>
      <c r="M41" s="229"/>
      <c r="N41" s="168"/>
      <c r="O41" s="171"/>
    </row>
    <row r="42" spans="1:23" ht="33.75" x14ac:dyDescent="0.4">
      <c r="A42" s="213"/>
      <c r="B42" s="214"/>
      <c r="C42" s="290">
        <v>9</v>
      </c>
      <c r="D42" s="221" t="s">
        <v>75</v>
      </c>
      <c r="E42" s="222"/>
      <c r="F42" s="188"/>
      <c r="G42" s="223"/>
      <c r="H42" s="279"/>
      <c r="I42" s="270"/>
      <c r="J42" s="215"/>
      <c r="K42" s="223"/>
      <c r="L42" s="223"/>
      <c r="M42" s="229"/>
      <c r="N42" s="168"/>
      <c r="O42" s="171"/>
    </row>
    <row r="43" spans="1:23" ht="34.5" thickBot="1" x14ac:dyDescent="0.45">
      <c r="A43" s="213"/>
      <c r="B43" s="214"/>
      <c r="C43" s="247">
        <v>10</v>
      </c>
      <c r="D43" s="221" t="s">
        <v>76</v>
      </c>
      <c r="E43" s="222"/>
      <c r="F43" s="189"/>
      <c r="G43" s="223"/>
      <c r="H43" s="279"/>
      <c r="I43" s="270"/>
      <c r="J43" s="215"/>
      <c r="K43" s="223"/>
      <c r="L43" s="223"/>
      <c r="M43" s="229"/>
      <c r="N43" s="168"/>
      <c r="O43" s="171"/>
    </row>
    <row r="44" spans="1:23" ht="34.5" hidden="1" customHeight="1" x14ac:dyDescent="0.5">
      <c r="A44" s="213"/>
      <c r="B44" s="214"/>
      <c r="C44" s="246"/>
      <c r="D44" s="270" t="s">
        <v>25</v>
      </c>
      <c r="E44" s="215"/>
      <c r="F44" s="281">
        <f>F43-F42+1</f>
        <v>1</v>
      </c>
      <c r="G44" s="226"/>
      <c r="H44" s="241"/>
      <c r="I44" s="270"/>
      <c r="J44" s="215"/>
      <c r="K44" s="281"/>
      <c r="L44" s="226"/>
      <c r="M44" s="229"/>
      <c r="N44" s="168"/>
      <c r="O44" s="171"/>
    </row>
    <row r="45" spans="1:23" ht="33.75" x14ac:dyDescent="0.5">
      <c r="A45" s="213"/>
      <c r="B45" s="214"/>
      <c r="C45" s="246"/>
      <c r="D45" s="270"/>
      <c r="E45" s="215"/>
      <c r="F45" s="226"/>
      <c r="G45" s="226"/>
      <c r="H45" s="241"/>
      <c r="I45" s="270"/>
      <c r="J45" s="215"/>
      <c r="K45" s="226"/>
      <c r="L45" s="226"/>
      <c r="M45" s="229"/>
      <c r="N45" s="168"/>
      <c r="O45" s="171"/>
    </row>
    <row r="46" spans="1:23" ht="33.75" x14ac:dyDescent="0.4">
      <c r="A46" s="213"/>
      <c r="B46" s="214"/>
      <c r="C46" s="247">
        <v>11</v>
      </c>
      <c r="D46" s="222" t="s">
        <v>10</v>
      </c>
      <c r="E46" s="222"/>
      <c r="F46" s="187">
        <v>0</v>
      </c>
      <c r="G46" s="229"/>
      <c r="H46" s="279"/>
      <c r="I46" s="215"/>
      <c r="J46" s="215"/>
      <c r="K46" s="229"/>
      <c r="L46" s="229"/>
      <c r="M46" s="230"/>
      <c r="N46" s="168"/>
      <c r="O46" s="171"/>
    </row>
    <row r="47" spans="1:23" ht="33.75" x14ac:dyDescent="0.4">
      <c r="A47" s="213"/>
      <c r="B47" s="214"/>
      <c r="C47" s="247">
        <v>12</v>
      </c>
      <c r="D47" s="222" t="s">
        <v>18</v>
      </c>
      <c r="E47" s="222"/>
      <c r="F47" s="187">
        <v>0</v>
      </c>
      <c r="G47" s="229"/>
      <c r="H47" s="279"/>
      <c r="I47" s="215"/>
      <c r="J47" s="215"/>
      <c r="K47" s="229"/>
      <c r="L47" s="229"/>
      <c r="M47" s="230"/>
      <c r="N47" s="168"/>
      <c r="O47" s="171"/>
    </row>
    <row r="48" spans="1:23" ht="33.75" x14ac:dyDescent="0.5">
      <c r="A48" s="213"/>
      <c r="B48" s="214"/>
      <c r="C48" s="246"/>
      <c r="D48" s="271" t="s">
        <v>19</v>
      </c>
      <c r="E48" s="272"/>
      <c r="F48" s="232">
        <f>SUM(F46:F47)</f>
        <v>0</v>
      </c>
      <c r="G48" s="232"/>
      <c r="H48" s="241"/>
      <c r="I48" s="271"/>
      <c r="J48" s="272"/>
      <c r="K48" s="232"/>
      <c r="L48" s="232"/>
      <c r="M48" s="230"/>
      <c r="N48" s="168"/>
      <c r="O48" s="171"/>
    </row>
    <row r="49" spans="1:24" ht="33.75" x14ac:dyDescent="0.4">
      <c r="A49" s="213"/>
      <c r="B49" s="214"/>
      <c r="C49" s="247">
        <v>13</v>
      </c>
      <c r="D49" s="222" t="s">
        <v>11</v>
      </c>
      <c r="E49" s="222"/>
      <c r="F49" s="187">
        <v>0</v>
      </c>
      <c r="G49" s="229"/>
      <c r="H49" s="279"/>
      <c r="I49" s="215"/>
      <c r="J49" s="277"/>
      <c r="K49" s="229"/>
      <c r="L49" s="229"/>
      <c r="M49" s="230"/>
      <c r="N49" s="168"/>
      <c r="O49" s="171"/>
    </row>
    <row r="50" spans="1:24" ht="33.75" x14ac:dyDescent="0.4">
      <c r="A50" s="213"/>
      <c r="B50" s="214"/>
      <c r="C50" s="247">
        <v>14</v>
      </c>
      <c r="D50" s="222" t="s">
        <v>7</v>
      </c>
      <c r="E50" s="222"/>
      <c r="F50" s="187">
        <v>0</v>
      </c>
      <c r="G50" s="229"/>
      <c r="H50" s="279"/>
      <c r="I50" s="215"/>
      <c r="J50" s="277"/>
      <c r="K50" s="229"/>
      <c r="L50" s="229"/>
      <c r="M50" s="230"/>
      <c r="N50" s="168"/>
      <c r="O50" s="171"/>
    </row>
    <row r="51" spans="1:24" ht="33.75" x14ac:dyDescent="0.4">
      <c r="A51" s="213"/>
      <c r="B51" s="214"/>
      <c r="C51" s="247">
        <v>15</v>
      </c>
      <c r="D51" s="222" t="s">
        <v>24</v>
      </c>
      <c r="E51" s="222"/>
      <c r="F51" s="187">
        <v>0</v>
      </c>
      <c r="G51" s="229"/>
      <c r="H51" s="279"/>
      <c r="I51" s="215"/>
      <c r="J51" s="277"/>
      <c r="K51" s="229"/>
      <c r="L51" s="229"/>
      <c r="M51" s="230"/>
      <c r="N51" s="168"/>
      <c r="O51" s="171"/>
    </row>
    <row r="52" spans="1:24" ht="33.75" x14ac:dyDescent="0.5">
      <c r="A52" s="213"/>
      <c r="B52" s="214"/>
      <c r="C52" s="246">
        <v>16</v>
      </c>
      <c r="D52" s="275" t="s">
        <v>8</v>
      </c>
      <c r="E52" s="222"/>
      <c r="F52" s="292">
        <f>F48-SUM(F49:F51)</f>
        <v>0</v>
      </c>
      <c r="G52" s="232"/>
      <c r="H52" s="241"/>
      <c r="I52" s="271"/>
      <c r="J52" s="215"/>
      <c r="K52" s="232"/>
      <c r="L52" s="232"/>
      <c r="M52" s="230"/>
      <c r="N52" s="168"/>
      <c r="O52" s="171"/>
      <c r="P52" s="240"/>
    </row>
    <row r="53" spans="1:24" ht="33.75" x14ac:dyDescent="0.5">
      <c r="A53" s="213"/>
      <c r="B53" s="214"/>
      <c r="C53" s="241"/>
      <c r="D53" s="215"/>
      <c r="E53" s="215"/>
      <c r="F53" s="215"/>
      <c r="G53" s="215"/>
      <c r="H53" s="215"/>
      <c r="I53" s="215"/>
      <c r="J53" s="215"/>
      <c r="K53" s="215"/>
      <c r="L53" s="215"/>
      <c r="M53" s="215"/>
      <c r="N53" s="168"/>
      <c r="O53" s="171"/>
    </row>
    <row r="54" spans="1:24" ht="33.75" x14ac:dyDescent="0.5">
      <c r="B54" s="208"/>
      <c r="C54" s="241"/>
      <c r="D54" s="218"/>
      <c r="E54" s="218"/>
      <c r="F54" s="218"/>
      <c r="G54" s="218"/>
      <c r="H54" s="218"/>
      <c r="I54" s="218"/>
      <c r="J54" s="218"/>
      <c r="K54" s="218"/>
      <c r="L54" s="218"/>
      <c r="M54" s="218"/>
      <c r="N54" s="242"/>
      <c r="O54" s="243"/>
      <c r="P54" s="244"/>
      <c r="Q54" s="245"/>
      <c r="R54" s="245"/>
      <c r="S54" s="245"/>
      <c r="T54" s="245"/>
      <c r="U54" s="245"/>
      <c r="V54" s="245"/>
      <c r="W54" s="245"/>
      <c r="X54" s="149"/>
    </row>
    <row r="55" spans="1:24" ht="33.75" x14ac:dyDescent="0.5">
      <c r="B55" s="208"/>
      <c r="C55" s="246" t="s">
        <v>15</v>
      </c>
      <c r="D55" s="215"/>
      <c r="E55" s="215"/>
      <c r="F55" s="215"/>
      <c r="G55" s="215"/>
      <c r="H55" s="215"/>
      <c r="I55" s="215"/>
      <c r="J55" s="215"/>
      <c r="K55" s="215"/>
      <c r="L55" s="215"/>
      <c r="M55" s="215"/>
      <c r="N55" s="168"/>
      <c r="O55" s="171"/>
      <c r="P55" s="149"/>
      <c r="V55" s="149"/>
      <c r="W55" s="149"/>
      <c r="X55" s="149"/>
    </row>
    <row r="56" spans="1:24" ht="33.75" x14ac:dyDescent="0.4">
      <c r="B56" s="208"/>
      <c r="C56" s="247">
        <v>17</v>
      </c>
      <c r="D56" s="444" t="s">
        <v>125</v>
      </c>
      <c r="E56" s="445"/>
      <c r="F56" s="197">
        <v>0</v>
      </c>
      <c r="G56" s="320"/>
      <c r="H56" s="438" t="str">
        <f>IF('Anwendungsbereich iSd EpiG-VO'!$K$32="Ja","Bitte erläutern Sie die Berechnung der einzelnen Position(en) in den Zeiträumen, die von einer planmäßigen oder behördlich gemäß § 32 Abs 1 Z 1, 3 oder 5 EpiG verfügten Niederlegung des Betriebs betroffen sind."," ")</f>
        <v xml:space="preserve"> </v>
      </c>
      <c r="I56" s="438"/>
      <c r="J56" s="438"/>
      <c r="K56" s="438"/>
      <c r="L56" s="438"/>
      <c r="M56" s="320"/>
      <c r="N56" s="168"/>
      <c r="O56" s="171"/>
      <c r="P56" s="149"/>
      <c r="V56" s="149"/>
      <c r="W56" s="149"/>
      <c r="X56" s="149"/>
    </row>
    <row r="57" spans="1:24" ht="26.25" x14ac:dyDescent="0.4">
      <c r="B57" s="208"/>
      <c r="C57" s="215"/>
      <c r="D57" s="301" t="s">
        <v>21</v>
      </c>
      <c r="E57" s="215"/>
      <c r="F57" s="251">
        <f>F52*F56/F44*F30</f>
        <v>0</v>
      </c>
      <c r="G57" s="320"/>
      <c r="H57" s="438"/>
      <c r="I57" s="438"/>
      <c r="J57" s="438"/>
      <c r="K57" s="438"/>
      <c r="L57" s="438"/>
      <c r="M57" s="320"/>
      <c r="N57" s="168"/>
      <c r="O57" s="171"/>
      <c r="P57" s="149"/>
      <c r="V57" s="149"/>
      <c r="W57" s="149"/>
      <c r="X57" s="149"/>
    </row>
    <row r="58" spans="1:24" ht="26.25" x14ac:dyDescent="0.4">
      <c r="B58" s="208"/>
      <c r="C58" s="215"/>
      <c r="D58" s="301" t="s">
        <v>22</v>
      </c>
      <c r="E58" s="215"/>
      <c r="F58" s="251">
        <f>F39</f>
        <v>0</v>
      </c>
      <c r="G58" s="215"/>
      <c r="H58" s="215"/>
      <c r="I58" s="250"/>
      <c r="J58" s="215"/>
      <c r="K58" s="215"/>
      <c r="L58" s="215"/>
      <c r="M58" s="215"/>
      <c r="N58" s="168"/>
      <c r="O58" s="171"/>
      <c r="P58" s="149"/>
      <c r="V58" s="149"/>
      <c r="W58" s="149"/>
      <c r="X58" s="149"/>
    </row>
    <row r="59" spans="1:24" ht="27" thickBot="1" x14ac:dyDescent="0.45">
      <c r="B59" s="208"/>
      <c r="C59" s="215"/>
      <c r="D59" s="302" t="s">
        <v>9</v>
      </c>
      <c r="E59" s="253"/>
      <c r="F59" s="254">
        <f>F57-F58</f>
        <v>0</v>
      </c>
      <c r="G59" s="215"/>
      <c r="H59" s="215"/>
      <c r="I59" s="215"/>
      <c r="J59" s="215"/>
      <c r="K59" s="215"/>
      <c r="L59" s="215"/>
      <c r="M59" s="215"/>
      <c r="N59" s="168"/>
      <c r="O59" s="171"/>
      <c r="P59" s="149"/>
      <c r="V59" s="149"/>
      <c r="W59" s="149"/>
      <c r="X59" s="149"/>
    </row>
    <row r="60" spans="1:24" ht="15.75" thickTop="1" x14ac:dyDescent="0.25">
      <c r="B60" s="208"/>
      <c r="C60" s="168"/>
      <c r="D60" s="168"/>
      <c r="E60" s="168"/>
      <c r="F60" s="255"/>
      <c r="G60" s="168"/>
      <c r="H60" s="255"/>
      <c r="I60" s="255"/>
      <c r="J60" s="255"/>
      <c r="K60" s="255"/>
      <c r="L60" s="255"/>
      <c r="M60" s="255"/>
      <c r="N60" s="168"/>
      <c r="O60" s="171"/>
      <c r="P60" s="256"/>
      <c r="V60" s="149"/>
      <c r="W60" s="257"/>
      <c r="X60" s="149"/>
    </row>
    <row r="61" spans="1:24" x14ac:dyDescent="0.25">
      <c r="B61" s="208"/>
      <c r="C61" s="168"/>
      <c r="D61" s="168"/>
      <c r="E61" s="168"/>
      <c r="F61" s="255"/>
      <c r="G61" s="168"/>
      <c r="H61" s="255"/>
      <c r="I61" s="255"/>
      <c r="J61" s="255"/>
      <c r="K61" s="255"/>
      <c r="L61" s="255"/>
      <c r="M61" s="255"/>
      <c r="N61" s="168"/>
      <c r="O61" s="171"/>
      <c r="P61" s="256"/>
      <c r="V61" s="149"/>
      <c r="W61" s="257"/>
      <c r="X61" s="149"/>
    </row>
    <row r="62" spans="1:24" x14ac:dyDescent="0.25">
      <c r="B62" s="208"/>
      <c r="C62" s="168"/>
      <c r="D62" s="168"/>
      <c r="E62" s="168"/>
      <c r="F62" s="258"/>
      <c r="G62" s="168"/>
      <c r="H62" s="258"/>
      <c r="I62" s="258"/>
      <c r="J62" s="258"/>
      <c r="K62" s="258"/>
      <c r="L62" s="258"/>
      <c r="M62" s="259" t="str">
        <f>IF(F62&gt;100%,"Achtung! Abweichung &gt; 100%"," ")</f>
        <v xml:space="preserve"> </v>
      </c>
      <c r="N62" s="168"/>
      <c r="O62" s="171"/>
      <c r="P62" s="157" t="str">
        <f>IF(F62&gt;10%,"Bitte um Begründung, wieso Fortschreibungsrate &gt; 10%:"," ")</f>
        <v xml:space="preserve"> </v>
      </c>
      <c r="V62" s="149"/>
      <c r="W62" s="260"/>
      <c r="X62" s="149"/>
    </row>
    <row r="63" spans="1:24" hidden="1" x14ac:dyDescent="0.25">
      <c r="B63" s="208"/>
      <c r="C63" s="168"/>
      <c r="D63" s="168"/>
      <c r="E63" s="168"/>
      <c r="F63" s="283"/>
      <c r="G63" s="168"/>
      <c r="H63" s="283"/>
      <c r="I63" s="283"/>
      <c r="J63" s="283"/>
      <c r="K63" s="283"/>
      <c r="L63" s="283"/>
      <c r="M63" s="259"/>
      <c r="N63" s="168"/>
      <c r="O63" s="171"/>
      <c r="R63" s="261"/>
      <c r="S63" s="261"/>
      <c r="T63" s="261"/>
      <c r="U63" s="261"/>
      <c r="V63" s="261"/>
      <c r="W63" s="261"/>
      <c r="X63" s="261"/>
    </row>
    <row r="64" spans="1:24" hidden="1" x14ac:dyDescent="0.25">
      <c r="B64" s="208"/>
      <c r="C64" s="168"/>
      <c r="D64" s="168"/>
      <c r="E64" s="168"/>
      <c r="F64" s="284"/>
      <c r="G64" s="168"/>
      <c r="H64" s="284"/>
      <c r="I64" s="284"/>
      <c r="J64" s="284"/>
      <c r="K64" s="284"/>
      <c r="L64" s="284"/>
      <c r="M64" s="168"/>
      <c r="N64" s="168"/>
      <c r="O64" s="171"/>
      <c r="P64" s="149"/>
      <c r="R64" s="261"/>
      <c r="S64" s="261"/>
      <c r="T64" s="261"/>
      <c r="U64" s="261"/>
      <c r="V64" s="261"/>
      <c r="W64" s="261"/>
      <c r="X64" s="261"/>
    </row>
    <row r="65" spans="2:24" hidden="1" x14ac:dyDescent="0.25">
      <c r="B65" s="208"/>
      <c r="C65" s="168"/>
      <c r="D65" s="285"/>
      <c r="E65" s="168"/>
      <c r="F65" s="286"/>
      <c r="G65" s="168"/>
      <c r="H65" s="286"/>
      <c r="I65" s="286"/>
      <c r="J65" s="286"/>
      <c r="K65" s="286"/>
      <c r="L65" s="286"/>
      <c r="M65" s="168"/>
      <c r="N65" s="168"/>
      <c r="O65" s="171"/>
      <c r="P65" s="149"/>
      <c r="Q65" s="287"/>
      <c r="R65" s="261"/>
      <c r="S65" s="261"/>
      <c r="T65" s="261"/>
      <c r="U65" s="261"/>
      <c r="V65" s="261"/>
      <c r="W65" s="261"/>
      <c r="X65" s="261"/>
    </row>
    <row r="66" spans="2:24" x14ac:dyDescent="0.25">
      <c r="B66" s="208"/>
      <c r="C66" s="168"/>
      <c r="D66" s="168"/>
      <c r="E66" s="168"/>
      <c r="F66" s="168"/>
      <c r="G66" s="168"/>
      <c r="H66" s="168"/>
      <c r="I66" s="168"/>
      <c r="J66" s="168"/>
      <c r="K66" s="168"/>
      <c r="L66" s="168"/>
      <c r="M66" s="168"/>
      <c r="N66" s="168"/>
      <c r="O66" s="171"/>
      <c r="P66" s="149"/>
      <c r="R66" s="261"/>
      <c r="S66" s="261"/>
      <c r="T66" s="261"/>
      <c r="U66" s="261"/>
      <c r="V66" s="261"/>
      <c r="W66" s="261"/>
      <c r="X66" s="261"/>
    </row>
    <row r="67" spans="2:24" x14ac:dyDescent="0.25">
      <c r="B67" s="208"/>
      <c r="C67" s="168"/>
      <c r="D67" s="168"/>
      <c r="E67" s="168"/>
      <c r="F67" s="168"/>
      <c r="G67" s="168"/>
      <c r="H67" s="168"/>
      <c r="I67" s="168"/>
      <c r="J67" s="168"/>
      <c r="K67" s="168"/>
      <c r="L67" s="168"/>
      <c r="M67" s="168"/>
      <c r="N67" s="168"/>
      <c r="O67" s="171"/>
      <c r="R67" s="261"/>
      <c r="S67" s="261"/>
      <c r="T67" s="261"/>
      <c r="U67" s="261"/>
      <c r="V67" s="261"/>
      <c r="W67" s="261"/>
      <c r="X67" s="261"/>
    </row>
    <row r="68" spans="2:24" x14ac:dyDescent="0.25">
      <c r="B68" s="208"/>
      <c r="C68" s="168"/>
      <c r="D68" s="168"/>
      <c r="E68" s="168"/>
      <c r="F68" s="168"/>
      <c r="G68" s="168"/>
      <c r="H68" s="168"/>
      <c r="I68" s="168"/>
      <c r="J68" s="168"/>
      <c r="K68" s="168"/>
      <c r="L68" s="168"/>
      <c r="M68" s="168"/>
      <c r="N68" s="168"/>
      <c r="O68" s="171"/>
      <c r="R68" s="261"/>
      <c r="S68" s="261"/>
      <c r="T68" s="261"/>
      <c r="U68" s="261"/>
      <c r="V68" s="261"/>
      <c r="W68" s="261"/>
      <c r="X68" s="261"/>
    </row>
    <row r="69" spans="2:24" ht="15.75" thickBot="1" x14ac:dyDescent="0.3">
      <c r="B69" s="208"/>
      <c r="C69" s="168"/>
      <c r="D69" s="168"/>
      <c r="E69" s="168"/>
      <c r="F69" s="168"/>
      <c r="G69" s="168"/>
      <c r="H69" s="168"/>
      <c r="I69" s="168"/>
      <c r="J69" s="168"/>
      <c r="K69" s="168"/>
      <c r="L69" s="168"/>
      <c r="M69" s="168"/>
      <c r="N69" s="168"/>
      <c r="O69" s="171"/>
      <c r="R69" s="261"/>
      <c r="S69" s="261"/>
      <c r="T69" s="261"/>
      <c r="U69" s="261"/>
      <c r="V69" s="261"/>
      <c r="W69" s="261"/>
      <c r="X69" s="261"/>
    </row>
    <row r="70" spans="2:24" ht="73.5" customHeight="1" thickBot="1" x14ac:dyDescent="0.6">
      <c r="B70" s="208"/>
      <c r="C70" s="262" t="s">
        <v>23</v>
      </c>
      <c r="D70" s="446" t="s">
        <v>182</v>
      </c>
      <c r="E70" s="447"/>
      <c r="F70" s="447"/>
      <c r="G70" s="447"/>
      <c r="H70" s="447"/>
      <c r="I70" s="447"/>
      <c r="J70" s="447"/>
      <c r="K70" s="447"/>
      <c r="L70" s="447"/>
      <c r="M70" s="448"/>
      <c r="N70" s="168"/>
      <c r="O70" s="171"/>
      <c r="R70" s="261"/>
      <c r="S70" s="261"/>
      <c r="T70" s="261"/>
      <c r="U70" s="261"/>
      <c r="V70" s="261"/>
      <c r="W70" s="261"/>
      <c r="X70" s="261"/>
    </row>
    <row r="71" spans="2:24" ht="33.75" x14ac:dyDescent="0.25">
      <c r="B71" s="208"/>
      <c r="C71" s="262">
        <v>18</v>
      </c>
      <c r="D71" s="410"/>
      <c r="E71" s="411"/>
      <c r="F71" s="411"/>
      <c r="G71" s="411"/>
      <c r="H71" s="411"/>
      <c r="I71" s="411"/>
      <c r="J71" s="411"/>
      <c r="K71" s="411"/>
      <c r="L71" s="411"/>
      <c r="M71" s="412"/>
      <c r="N71" s="168"/>
      <c r="O71" s="171"/>
    </row>
    <row r="72" spans="2:24" ht="15" customHeight="1" x14ac:dyDescent="0.25">
      <c r="B72" s="208"/>
      <c r="C72" s="168"/>
      <c r="D72" s="413"/>
      <c r="E72" s="414"/>
      <c r="F72" s="414"/>
      <c r="G72" s="414"/>
      <c r="H72" s="414"/>
      <c r="I72" s="414"/>
      <c r="J72" s="414"/>
      <c r="K72" s="414"/>
      <c r="L72" s="414"/>
      <c r="M72" s="415"/>
      <c r="N72" s="168"/>
      <c r="O72" s="171"/>
    </row>
    <row r="73" spans="2:24" ht="15" customHeight="1" x14ac:dyDescent="0.25">
      <c r="B73" s="208"/>
      <c r="C73" s="168"/>
      <c r="D73" s="413"/>
      <c r="E73" s="414"/>
      <c r="F73" s="414"/>
      <c r="G73" s="414"/>
      <c r="H73" s="414"/>
      <c r="I73" s="414"/>
      <c r="J73" s="414"/>
      <c r="K73" s="414"/>
      <c r="L73" s="414"/>
      <c r="M73" s="415"/>
      <c r="N73" s="168"/>
      <c r="O73" s="171"/>
    </row>
    <row r="74" spans="2:24" ht="15" customHeight="1" x14ac:dyDescent="0.25">
      <c r="B74" s="208"/>
      <c r="C74" s="168"/>
      <c r="D74" s="413"/>
      <c r="E74" s="414"/>
      <c r="F74" s="414"/>
      <c r="G74" s="414"/>
      <c r="H74" s="414"/>
      <c r="I74" s="414"/>
      <c r="J74" s="414"/>
      <c r="K74" s="414"/>
      <c r="L74" s="414"/>
      <c r="M74" s="415"/>
      <c r="N74" s="168"/>
      <c r="O74" s="171"/>
    </row>
    <row r="75" spans="2:24" ht="15" customHeight="1" x14ac:dyDescent="0.25">
      <c r="B75" s="208"/>
      <c r="C75" s="168"/>
      <c r="D75" s="413"/>
      <c r="E75" s="414"/>
      <c r="F75" s="414"/>
      <c r="G75" s="414"/>
      <c r="H75" s="414"/>
      <c r="I75" s="414"/>
      <c r="J75" s="414"/>
      <c r="K75" s="414"/>
      <c r="L75" s="414"/>
      <c r="M75" s="415"/>
      <c r="N75" s="168"/>
      <c r="O75" s="171"/>
    </row>
    <row r="76" spans="2:24" ht="15" customHeight="1" x14ac:dyDescent="0.25">
      <c r="B76" s="208"/>
      <c r="C76" s="168"/>
      <c r="D76" s="413"/>
      <c r="E76" s="414"/>
      <c r="F76" s="414"/>
      <c r="G76" s="414"/>
      <c r="H76" s="414"/>
      <c r="I76" s="414"/>
      <c r="J76" s="414"/>
      <c r="K76" s="414"/>
      <c r="L76" s="414"/>
      <c r="M76" s="415"/>
      <c r="N76" s="168"/>
      <c r="O76" s="171"/>
    </row>
    <row r="77" spans="2:24" ht="15" customHeight="1" x14ac:dyDescent="0.25">
      <c r="B77" s="208"/>
      <c r="C77" s="168"/>
      <c r="D77" s="413"/>
      <c r="E77" s="414"/>
      <c r="F77" s="414"/>
      <c r="G77" s="414"/>
      <c r="H77" s="414"/>
      <c r="I77" s="414"/>
      <c r="J77" s="414"/>
      <c r="K77" s="414"/>
      <c r="L77" s="414"/>
      <c r="M77" s="415"/>
      <c r="N77" s="168"/>
      <c r="O77" s="171"/>
    </row>
    <row r="78" spans="2:24" ht="15" customHeight="1" x14ac:dyDescent="0.25">
      <c r="B78" s="208"/>
      <c r="C78" s="168"/>
      <c r="D78" s="413"/>
      <c r="E78" s="414"/>
      <c r="F78" s="414"/>
      <c r="G78" s="414"/>
      <c r="H78" s="414"/>
      <c r="I78" s="414"/>
      <c r="J78" s="414"/>
      <c r="K78" s="414"/>
      <c r="L78" s="414"/>
      <c r="M78" s="415"/>
      <c r="N78" s="168"/>
      <c r="O78" s="171"/>
    </row>
    <row r="79" spans="2:24" ht="15" customHeight="1" x14ac:dyDescent="0.25">
      <c r="B79" s="208"/>
      <c r="C79" s="168"/>
      <c r="D79" s="413"/>
      <c r="E79" s="414"/>
      <c r="F79" s="414"/>
      <c r="G79" s="414"/>
      <c r="H79" s="414"/>
      <c r="I79" s="414"/>
      <c r="J79" s="414"/>
      <c r="K79" s="414"/>
      <c r="L79" s="414"/>
      <c r="M79" s="415"/>
      <c r="N79" s="168"/>
      <c r="O79" s="171"/>
    </row>
    <row r="80" spans="2:24" ht="15" customHeight="1" x14ac:dyDescent="0.25">
      <c r="B80" s="208"/>
      <c r="C80" s="168"/>
      <c r="D80" s="413"/>
      <c r="E80" s="414"/>
      <c r="F80" s="414"/>
      <c r="G80" s="414"/>
      <c r="H80" s="414"/>
      <c r="I80" s="414"/>
      <c r="J80" s="414"/>
      <c r="K80" s="414"/>
      <c r="L80" s="414"/>
      <c r="M80" s="415"/>
      <c r="N80" s="168"/>
      <c r="O80" s="171"/>
    </row>
    <row r="81" spans="1:15" ht="15" customHeight="1" x14ac:dyDescent="0.25">
      <c r="B81" s="208"/>
      <c r="C81" s="168"/>
      <c r="D81" s="413"/>
      <c r="E81" s="414"/>
      <c r="F81" s="414"/>
      <c r="G81" s="414"/>
      <c r="H81" s="414"/>
      <c r="I81" s="414"/>
      <c r="J81" s="414"/>
      <c r="K81" s="414"/>
      <c r="L81" s="414"/>
      <c r="M81" s="415"/>
      <c r="N81" s="168"/>
      <c r="O81" s="171"/>
    </row>
    <row r="82" spans="1:15" ht="15" customHeight="1" x14ac:dyDescent="0.25">
      <c r="B82" s="208"/>
      <c r="C82" s="168"/>
      <c r="D82" s="413"/>
      <c r="E82" s="414"/>
      <c r="F82" s="414"/>
      <c r="G82" s="414"/>
      <c r="H82" s="414"/>
      <c r="I82" s="414"/>
      <c r="J82" s="414"/>
      <c r="K82" s="414"/>
      <c r="L82" s="414"/>
      <c r="M82" s="415"/>
      <c r="N82" s="168"/>
      <c r="O82" s="171"/>
    </row>
    <row r="83" spans="1:15" ht="15" customHeight="1" x14ac:dyDescent="0.25">
      <c r="B83" s="208"/>
      <c r="C83" s="168"/>
      <c r="D83" s="413"/>
      <c r="E83" s="414"/>
      <c r="F83" s="414"/>
      <c r="G83" s="414"/>
      <c r="H83" s="414"/>
      <c r="I83" s="414"/>
      <c r="J83" s="414"/>
      <c r="K83" s="414"/>
      <c r="L83" s="414"/>
      <c r="M83" s="415"/>
      <c r="N83" s="168"/>
      <c r="O83" s="171"/>
    </row>
    <row r="84" spans="1:15" ht="15" customHeight="1" x14ac:dyDescent="0.25">
      <c r="B84" s="208"/>
      <c r="C84" s="168"/>
      <c r="D84" s="413"/>
      <c r="E84" s="414"/>
      <c r="F84" s="414"/>
      <c r="G84" s="414"/>
      <c r="H84" s="414"/>
      <c r="I84" s="414"/>
      <c r="J84" s="414"/>
      <c r="K84" s="414"/>
      <c r="L84" s="414"/>
      <c r="M84" s="415"/>
      <c r="N84" s="168"/>
      <c r="O84" s="171"/>
    </row>
    <row r="85" spans="1:15" ht="15" customHeight="1" x14ac:dyDescent="0.25">
      <c r="B85" s="208"/>
      <c r="C85" s="168"/>
      <c r="D85" s="413"/>
      <c r="E85" s="414"/>
      <c r="F85" s="414"/>
      <c r="G85" s="414"/>
      <c r="H85" s="414"/>
      <c r="I85" s="414"/>
      <c r="J85" s="414"/>
      <c r="K85" s="414"/>
      <c r="L85" s="414"/>
      <c r="M85" s="415"/>
      <c r="N85" s="168"/>
      <c r="O85" s="171"/>
    </row>
    <row r="86" spans="1:15" ht="15.75" customHeight="1" thickBot="1" x14ac:dyDescent="0.3">
      <c r="B86" s="208"/>
      <c r="C86" s="168"/>
      <c r="D86" s="416"/>
      <c r="E86" s="417"/>
      <c r="F86" s="417"/>
      <c r="G86" s="417"/>
      <c r="H86" s="417"/>
      <c r="I86" s="417"/>
      <c r="J86" s="417"/>
      <c r="K86" s="417"/>
      <c r="L86" s="417"/>
      <c r="M86" s="418"/>
      <c r="N86" s="168"/>
      <c r="O86" s="171"/>
    </row>
    <row r="87" spans="1:15" x14ac:dyDescent="0.25">
      <c r="B87" s="208"/>
      <c r="C87" s="168"/>
      <c r="D87" s="168"/>
      <c r="E87" s="168"/>
      <c r="F87" s="168"/>
      <c r="G87" s="168"/>
      <c r="H87" s="168"/>
      <c r="I87" s="168"/>
      <c r="J87" s="168"/>
      <c r="K87" s="168"/>
      <c r="L87" s="168"/>
      <c r="M87" s="168"/>
      <c r="N87" s="168"/>
      <c r="O87" s="171"/>
    </row>
    <row r="88" spans="1:15" ht="15.75" thickBot="1" x14ac:dyDescent="0.3">
      <c r="B88" s="263"/>
      <c r="C88" s="264"/>
      <c r="D88" s="264"/>
      <c r="E88" s="264"/>
      <c r="F88" s="264"/>
      <c r="G88" s="264"/>
      <c r="H88" s="264"/>
      <c r="I88" s="264"/>
      <c r="J88" s="264"/>
      <c r="K88" s="264"/>
      <c r="L88" s="264"/>
      <c r="M88" s="264"/>
      <c r="N88" s="264"/>
      <c r="O88" s="265"/>
    </row>
    <row r="90" spans="1:15" x14ac:dyDescent="0.25">
      <c r="C90" s="288"/>
    </row>
    <row r="91" spans="1:15" x14ac:dyDescent="0.25">
      <c r="C91" s="288"/>
    </row>
    <row r="92" spans="1:15" hidden="1" x14ac:dyDescent="0.25">
      <c r="A92" s="175"/>
      <c r="B92" s="175"/>
      <c r="C92" s="267"/>
      <c r="D92" s="175"/>
    </row>
    <row r="93" spans="1:15" hidden="1" x14ac:dyDescent="0.25">
      <c r="A93" s="268">
        <v>43831</v>
      </c>
      <c r="B93" s="268"/>
      <c r="C93" s="268">
        <v>43466</v>
      </c>
      <c r="D93" s="175"/>
    </row>
    <row r="94" spans="1:15" hidden="1" x14ac:dyDescent="0.25">
      <c r="A94" s="268">
        <v>43862</v>
      </c>
      <c r="B94" s="268"/>
      <c r="C94" s="268">
        <v>43497</v>
      </c>
      <c r="D94" s="175"/>
    </row>
    <row r="95" spans="1:15" hidden="1" x14ac:dyDescent="0.25">
      <c r="A95" s="268">
        <v>43891</v>
      </c>
      <c r="B95" s="268"/>
      <c r="C95" s="268">
        <v>43525</v>
      </c>
      <c r="D95" s="175"/>
    </row>
    <row r="96" spans="1:15" hidden="1" x14ac:dyDescent="0.25">
      <c r="A96" s="268">
        <v>43922</v>
      </c>
      <c r="B96" s="268"/>
      <c r="C96" s="268">
        <v>43556</v>
      </c>
      <c r="D96" s="175"/>
    </row>
    <row r="97" spans="1:4" hidden="1" x14ac:dyDescent="0.25">
      <c r="A97" s="268">
        <v>43952</v>
      </c>
      <c r="B97" s="268"/>
      <c r="C97" s="268">
        <v>43586</v>
      </c>
      <c r="D97" s="175"/>
    </row>
    <row r="98" spans="1:4" hidden="1" x14ac:dyDescent="0.25">
      <c r="A98" s="268">
        <v>43983</v>
      </c>
      <c r="B98" s="268"/>
      <c r="C98" s="268">
        <v>43617</v>
      </c>
      <c r="D98" s="175"/>
    </row>
    <row r="99" spans="1:4" hidden="1" x14ac:dyDescent="0.25">
      <c r="A99" s="268">
        <v>44013</v>
      </c>
      <c r="B99" s="268"/>
      <c r="C99" s="268">
        <v>43647</v>
      </c>
      <c r="D99" s="175"/>
    </row>
    <row r="100" spans="1:4" hidden="1" x14ac:dyDescent="0.25">
      <c r="A100" s="268">
        <v>44044</v>
      </c>
      <c r="B100" s="268"/>
      <c r="C100" s="268">
        <v>43678</v>
      </c>
      <c r="D100" s="175"/>
    </row>
    <row r="101" spans="1:4" hidden="1" x14ac:dyDescent="0.25">
      <c r="A101" s="268">
        <v>44075</v>
      </c>
      <c r="B101" s="268"/>
      <c r="C101" s="268">
        <v>43709</v>
      </c>
      <c r="D101" s="175"/>
    </row>
    <row r="102" spans="1:4" hidden="1" x14ac:dyDescent="0.25">
      <c r="A102" s="268">
        <v>44105</v>
      </c>
      <c r="B102" s="268"/>
      <c r="C102" s="268">
        <v>43739</v>
      </c>
      <c r="D102" s="175"/>
    </row>
    <row r="103" spans="1:4" hidden="1" x14ac:dyDescent="0.25">
      <c r="A103" s="268">
        <v>44136</v>
      </c>
      <c r="B103" s="268"/>
      <c r="C103" s="268">
        <v>43770</v>
      </c>
      <c r="D103" s="175"/>
    </row>
    <row r="104" spans="1:4" hidden="1" x14ac:dyDescent="0.25">
      <c r="A104" s="268">
        <v>44166</v>
      </c>
      <c r="B104" s="268"/>
      <c r="C104" s="268">
        <v>43800</v>
      </c>
      <c r="D104" s="175"/>
    </row>
    <row r="105" spans="1:4" hidden="1" x14ac:dyDescent="0.25">
      <c r="A105" s="268">
        <v>44197</v>
      </c>
      <c r="B105" s="268"/>
      <c r="C105" s="268">
        <v>43831</v>
      </c>
      <c r="D105" s="175"/>
    </row>
    <row r="106" spans="1:4" hidden="1" x14ac:dyDescent="0.25">
      <c r="A106" s="268">
        <v>44228</v>
      </c>
      <c r="B106" s="268"/>
      <c r="C106" s="268">
        <v>43862</v>
      </c>
      <c r="D106" s="175"/>
    </row>
    <row r="107" spans="1:4" hidden="1" x14ac:dyDescent="0.25">
      <c r="A107" s="268">
        <v>44256</v>
      </c>
      <c r="B107" s="268"/>
      <c r="C107" s="268">
        <v>43891</v>
      </c>
      <c r="D107" s="175"/>
    </row>
    <row r="108" spans="1:4" hidden="1" x14ac:dyDescent="0.25">
      <c r="A108" s="268">
        <v>44287</v>
      </c>
      <c r="B108" s="268"/>
      <c r="C108" s="268">
        <v>43922</v>
      </c>
      <c r="D108" s="175"/>
    </row>
    <row r="109" spans="1:4" hidden="1" x14ac:dyDescent="0.25">
      <c r="A109" s="268">
        <v>44317</v>
      </c>
      <c r="B109" s="268"/>
      <c r="C109" s="268">
        <v>43952</v>
      </c>
      <c r="D109" s="175"/>
    </row>
    <row r="110" spans="1:4" hidden="1" x14ac:dyDescent="0.25">
      <c r="A110" s="268">
        <v>44348</v>
      </c>
      <c r="B110" s="268"/>
      <c r="C110" s="268">
        <v>43983</v>
      </c>
      <c r="D110" s="175"/>
    </row>
    <row r="111" spans="1:4" hidden="1" x14ac:dyDescent="0.25">
      <c r="A111" s="268">
        <v>44378</v>
      </c>
      <c r="B111" s="268"/>
      <c r="C111" s="268">
        <v>44013</v>
      </c>
      <c r="D111" s="175"/>
    </row>
    <row r="112" spans="1:4" hidden="1" x14ac:dyDescent="0.25">
      <c r="A112" s="268">
        <v>44409</v>
      </c>
      <c r="B112" s="268"/>
      <c r="C112" s="268">
        <v>44044</v>
      </c>
      <c r="D112" s="175"/>
    </row>
    <row r="113" spans="1:4" hidden="1" x14ac:dyDescent="0.25">
      <c r="A113" s="268">
        <v>44440</v>
      </c>
      <c r="B113" s="268"/>
      <c r="C113" s="268">
        <v>44075</v>
      </c>
      <c r="D113" s="175"/>
    </row>
    <row r="114" spans="1:4" hidden="1" x14ac:dyDescent="0.25">
      <c r="A114" s="268">
        <v>44470</v>
      </c>
      <c r="B114" s="268"/>
      <c r="C114" s="268">
        <v>44105</v>
      </c>
      <c r="D114" s="175"/>
    </row>
    <row r="115" spans="1:4" hidden="1" x14ac:dyDescent="0.25">
      <c r="A115" s="268">
        <v>44501</v>
      </c>
      <c r="B115" s="268"/>
      <c r="C115" s="268">
        <v>44136</v>
      </c>
      <c r="D115" s="175"/>
    </row>
    <row r="116" spans="1:4" hidden="1" x14ac:dyDescent="0.25">
      <c r="A116" s="268">
        <v>44531</v>
      </c>
      <c r="B116" s="268"/>
      <c r="C116" s="268">
        <v>44166</v>
      </c>
      <c r="D116" s="175"/>
    </row>
    <row r="117" spans="1:4" hidden="1" x14ac:dyDescent="0.25">
      <c r="A117" s="268">
        <v>44562</v>
      </c>
      <c r="B117" s="268"/>
      <c r="C117" s="268">
        <v>44197</v>
      </c>
      <c r="D117" s="175"/>
    </row>
    <row r="118" spans="1:4" hidden="1" x14ac:dyDescent="0.25">
      <c r="A118" s="268">
        <v>44593</v>
      </c>
      <c r="B118" s="268"/>
      <c r="C118" s="268">
        <v>44228</v>
      </c>
      <c r="D118" s="175"/>
    </row>
    <row r="119" spans="1:4" hidden="1" x14ac:dyDescent="0.25">
      <c r="A119" s="268">
        <v>44621</v>
      </c>
      <c r="B119" s="268"/>
      <c r="C119" s="268">
        <v>44256</v>
      </c>
      <c r="D119" s="175"/>
    </row>
    <row r="120" spans="1:4" hidden="1" x14ac:dyDescent="0.25">
      <c r="A120" s="268">
        <v>44652</v>
      </c>
      <c r="B120" s="268"/>
      <c r="C120" s="268">
        <v>44287</v>
      </c>
      <c r="D120" s="175"/>
    </row>
    <row r="121" spans="1:4" hidden="1" x14ac:dyDescent="0.25">
      <c r="A121" s="268">
        <v>44682</v>
      </c>
      <c r="B121" s="268"/>
      <c r="C121" s="268">
        <v>44317</v>
      </c>
      <c r="D121" s="175"/>
    </row>
    <row r="122" spans="1:4" hidden="1" x14ac:dyDescent="0.25">
      <c r="A122" s="268">
        <v>44713</v>
      </c>
      <c r="B122" s="268"/>
      <c r="C122" s="268">
        <v>44348</v>
      </c>
      <c r="D122" s="175"/>
    </row>
    <row r="123" spans="1:4" hidden="1" x14ac:dyDescent="0.25">
      <c r="A123" s="268">
        <v>44743</v>
      </c>
      <c r="B123" s="268"/>
      <c r="C123" s="268">
        <v>44378</v>
      </c>
      <c r="D123" s="175"/>
    </row>
    <row r="124" spans="1:4" hidden="1" x14ac:dyDescent="0.25">
      <c r="A124" s="268">
        <v>44774</v>
      </c>
      <c r="B124" s="268"/>
      <c r="C124" s="268">
        <v>44409</v>
      </c>
      <c r="D124" s="175"/>
    </row>
    <row r="125" spans="1:4" hidden="1" x14ac:dyDescent="0.25">
      <c r="A125" s="268">
        <v>44805</v>
      </c>
      <c r="B125" s="268"/>
      <c r="C125" s="268">
        <v>44440</v>
      </c>
      <c r="D125" s="175"/>
    </row>
    <row r="126" spans="1:4" hidden="1" x14ac:dyDescent="0.25">
      <c r="A126" s="268">
        <v>44835</v>
      </c>
      <c r="B126" s="268"/>
      <c r="C126" s="268">
        <v>44470</v>
      </c>
      <c r="D126" s="175"/>
    </row>
    <row r="127" spans="1:4" hidden="1" x14ac:dyDescent="0.25">
      <c r="A127" s="268">
        <v>44866</v>
      </c>
      <c r="B127" s="268"/>
      <c r="C127" s="268">
        <v>44501</v>
      </c>
      <c r="D127" s="175"/>
    </row>
    <row r="128" spans="1:4" hidden="1" x14ac:dyDescent="0.25">
      <c r="A128" s="268">
        <v>44896</v>
      </c>
      <c r="B128" s="268"/>
      <c r="C128" s="268">
        <v>44531</v>
      </c>
      <c r="D128" s="175"/>
    </row>
    <row r="129" spans="1:4" hidden="1" x14ac:dyDescent="0.25">
      <c r="A129" s="175"/>
      <c r="B129" s="175"/>
      <c r="C129" s="175"/>
      <c r="D129" s="175"/>
    </row>
    <row r="130" spans="1:4" hidden="1" x14ac:dyDescent="0.25">
      <c r="A130" s="268">
        <v>43861</v>
      </c>
      <c r="B130" s="268"/>
      <c r="C130" s="268">
        <v>43496</v>
      </c>
      <c r="D130" s="175"/>
    </row>
    <row r="131" spans="1:4" hidden="1" x14ac:dyDescent="0.25">
      <c r="A131" s="268">
        <v>43890</v>
      </c>
      <c r="B131" s="268"/>
      <c r="C131" s="268">
        <v>43524</v>
      </c>
      <c r="D131" s="175"/>
    </row>
    <row r="132" spans="1:4" hidden="1" x14ac:dyDescent="0.25">
      <c r="A132" s="268">
        <v>43921</v>
      </c>
      <c r="B132" s="268"/>
      <c r="C132" s="268">
        <v>43555</v>
      </c>
      <c r="D132" s="175"/>
    </row>
    <row r="133" spans="1:4" hidden="1" x14ac:dyDescent="0.25">
      <c r="A133" s="268">
        <v>43951</v>
      </c>
      <c r="B133" s="268"/>
      <c r="C133" s="268">
        <v>43585</v>
      </c>
      <c r="D133" s="175"/>
    </row>
    <row r="134" spans="1:4" hidden="1" x14ac:dyDescent="0.25">
      <c r="A134" s="268">
        <v>43982</v>
      </c>
      <c r="B134" s="268"/>
      <c r="C134" s="268">
        <v>43616</v>
      </c>
      <c r="D134" s="175"/>
    </row>
    <row r="135" spans="1:4" hidden="1" x14ac:dyDescent="0.25">
      <c r="A135" s="268">
        <v>44012</v>
      </c>
      <c r="B135" s="268"/>
      <c r="C135" s="268">
        <v>43646</v>
      </c>
      <c r="D135" s="175"/>
    </row>
    <row r="136" spans="1:4" hidden="1" x14ac:dyDescent="0.25">
      <c r="A136" s="268">
        <v>44043</v>
      </c>
      <c r="B136" s="268"/>
      <c r="C136" s="268">
        <v>43677</v>
      </c>
      <c r="D136" s="175"/>
    </row>
    <row r="137" spans="1:4" hidden="1" x14ac:dyDescent="0.25">
      <c r="A137" s="268">
        <v>44074</v>
      </c>
      <c r="B137" s="268"/>
      <c r="C137" s="268">
        <v>43708</v>
      </c>
      <c r="D137" s="175"/>
    </row>
    <row r="138" spans="1:4" hidden="1" x14ac:dyDescent="0.25">
      <c r="A138" s="268">
        <v>44104</v>
      </c>
      <c r="B138" s="268"/>
      <c r="C138" s="268">
        <v>43738</v>
      </c>
      <c r="D138" s="175"/>
    </row>
    <row r="139" spans="1:4" hidden="1" x14ac:dyDescent="0.25">
      <c r="A139" s="268">
        <v>44135</v>
      </c>
      <c r="B139" s="268"/>
      <c r="C139" s="268">
        <v>43769</v>
      </c>
      <c r="D139" s="175"/>
    </row>
    <row r="140" spans="1:4" hidden="1" x14ac:dyDescent="0.25">
      <c r="A140" s="268">
        <v>44165</v>
      </c>
      <c r="B140" s="268"/>
      <c r="C140" s="268">
        <v>43799</v>
      </c>
      <c r="D140" s="175"/>
    </row>
    <row r="141" spans="1:4" hidden="1" x14ac:dyDescent="0.25">
      <c r="A141" s="268">
        <v>44196</v>
      </c>
      <c r="B141" s="268"/>
      <c r="C141" s="268">
        <v>43830</v>
      </c>
      <c r="D141" s="175"/>
    </row>
    <row r="142" spans="1:4" hidden="1" x14ac:dyDescent="0.25">
      <c r="A142" s="268">
        <v>44227</v>
      </c>
      <c r="B142" s="175"/>
      <c r="C142" s="268">
        <v>43861</v>
      </c>
      <c r="D142" s="175"/>
    </row>
    <row r="143" spans="1:4" hidden="1" x14ac:dyDescent="0.25">
      <c r="A143" s="268">
        <v>44255</v>
      </c>
      <c r="B143" s="175"/>
      <c r="C143" s="268">
        <v>43890</v>
      </c>
      <c r="D143" s="175"/>
    </row>
    <row r="144" spans="1:4" hidden="1" x14ac:dyDescent="0.25">
      <c r="A144" s="268">
        <v>44286</v>
      </c>
      <c r="B144" s="175"/>
      <c r="C144" s="268">
        <v>43921</v>
      </c>
      <c r="D144" s="175"/>
    </row>
    <row r="145" spans="1:4" hidden="1" x14ac:dyDescent="0.25">
      <c r="A145" s="268">
        <v>44316</v>
      </c>
      <c r="B145" s="175"/>
      <c r="C145" s="268">
        <v>43951</v>
      </c>
      <c r="D145" s="175"/>
    </row>
    <row r="146" spans="1:4" hidden="1" x14ac:dyDescent="0.25">
      <c r="A146" s="268">
        <v>44347</v>
      </c>
      <c r="B146" s="175"/>
      <c r="C146" s="268">
        <v>43982</v>
      </c>
      <c r="D146" s="175"/>
    </row>
    <row r="147" spans="1:4" hidden="1" x14ac:dyDescent="0.25">
      <c r="A147" s="268">
        <v>44377</v>
      </c>
      <c r="C147" s="268">
        <v>44012</v>
      </c>
    </row>
    <row r="148" spans="1:4" hidden="1" x14ac:dyDescent="0.25">
      <c r="A148" s="268">
        <v>44408</v>
      </c>
      <c r="C148" s="268">
        <v>44043</v>
      </c>
    </row>
    <row r="149" spans="1:4" hidden="1" x14ac:dyDescent="0.25">
      <c r="A149" s="268">
        <v>44439</v>
      </c>
      <c r="C149" s="268">
        <v>44074</v>
      </c>
    </row>
    <row r="150" spans="1:4" hidden="1" x14ac:dyDescent="0.25">
      <c r="A150" s="268">
        <v>44469</v>
      </c>
      <c r="C150" s="268">
        <v>44104</v>
      </c>
    </row>
    <row r="151" spans="1:4" hidden="1" x14ac:dyDescent="0.25">
      <c r="A151" s="268">
        <v>44500</v>
      </c>
      <c r="C151" s="268">
        <v>44135</v>
      </c>
    </row>
    <row r="152" spans="1:4" hidden="1" x14ac:dyDescent="0.25">
      <c r="A152" s="268">
        <v>44530</v>
      </c>
      <c r="C152" s="268">
        <v>44165</v>
      </c>
    </row>
    <row r="153" spans="1:4" hidden="1" x14ac:dyDescent="0.25">
      <c r="A153" s="268">
        <v>44561</v>
      </c>
      <c r="C153" s="268">
        <v>44196</v>
      </c>
    </row>
    <row r="154" spans="1:4" hidden="1" x14ac:dyDescent="0.25">
      <c r="A154" s="268">
        <v>44592</v>
      </c>
      <c r="C154" s="268">
        <v>44227</v>
      </c>
    </row>
    <row r="155" spans="1:4" hidden="1" x14ac:dyDescent="0.25">
      <c r="A155" s="268">
        <v>44620</v>
      </c>
      <c r="C155" s="268">
        <v>44255</v>
      </c>
    </row>
    <row r="156" spans="1:4" hidden="1" x14ac:dyDescent="0.25">
      <c r="A156" s="268">
        <v>44651</v>
      </c>
      <c r="C156" s="268">
        <v>44286</v>
      </c>
    </row>
    <row r="157" spans="1:4" hidden="1" x14ac:dyDescent="0.25">
      <c r="A157" s="268">
        <v>44681</v>
      </c>
      <c r="C157" s="268">
        <v>44316</v>
      </c>
    </row>
    <row r="158" spans="1:4" hidden="1" x14ac:dyDescent="0.25">
      <c r="A158" s="268">
        <v>44712</v>
      </c>
      <c r="C158" s="268">
        <v>44347</v>
      </c>
    </row>
    <row r="159" spans="1:4" hidden="1" x14ac:dyDescent="0.25">
      <c r="A159" s="268">
        <v>44742</v>
      </c>
      <c r="C159" s="268">
        <v>44377</v>
      </c>
    </row>
    <row r="160" spans="1:4" hidden="1" x14ac:dyDescent="0.25">
      <c r="A160" s="268">
        <v>44773</v>
      </c>
      <c r="C160" s="268">
        <v>44408</v>
      </c>
    </row>
    <row r="161" spans="1:3" hidden="1" x14ac:dyDescent="0.25">
      <c r="A161" s="268">
        <v>44804</v>
      </c>
      <c r="C161" s="268">
        <v>44439</v>
      </c>
    </row>
    <row r="162" spans="1:3" hidden="1" x14ac:dyDescent="0.25">
      <c r="A162" s="268">
        <v>44834</v>
      </c>
      <c r="C162" s="268">
        <v>44469</v>
      </c>
    </row>
    <row r="163" spans="1:3" hidden="1" x14ac:dyDescent="0.25">
      <c r="A163" s="268">
        <v>44865</v>
      </c>
      <c r="C163" s="268">
        <v>44500</v>
      </c>
    </row>
    <row r="164" spans="1:3" hidden="1" x14ac:dyDescent="0.25">
      <c r="A164" s="268">
        <v>44895</v>
      </c>
      <c r="C164" s="268">
        <v>44530</v>
      </c>
    </row>
    <row r="165" spans="1:3" hidden="1" x14ac:dyDescent="0.25">
      <c r="A165" s="268">
        <v>44926</v>
      </c>
      <c r="C165" s="268">
        <v>44561</v>
      </c>
    </row>
  </sheetData>
  <sheetProtection algorithmName="SHA-512" hashValue="kudkplR/FP84eUSKRRgeiBGUTVb4cvQCRh77CKsB8iP2LOXeaPV1KIyWoGJAvASm8AVhgbYSUxBDhGVMUXO3zg==" saltValue="ryW7fRtSpW1zoBosjEIdIw==" spinCount="100000" sheet="1" selectLockedCells="1"/>
  <mergeCells count="23">
    <mergeCell ref="D71:M86"/>
    <mergeCell ref="H24:K24"/>
    <mergeCell ref="I28:J28"/>
    <mergeCell ref="I29:J29"/>
    <mergeCell ref="D56:E56"/>
    <mergeCell ref="D70:M70"/>
    <mergeCell ref="H56:L57"/>
    <mergeCell ref="C5:O5"/>
    <mergeCell ref="C6:O6"/>
    <mergeCell ref="C7:O7"/>
    <mergeCell ref="C8:O8"/>
    <mergeCell ref="C25:C27"/>
    <mergeCell ref="D25:F25"/>
    <mergeCell ref="H25:H27"/>
    <mergeCell ref="I25:K25"/>
    <mergeCell ref="C11:O11"/>
    <mergeCell ref="C12:O12"/>
    <mergeCell ref="C13:O13"/>
    <mergeCell ref="C9:O9"/>
    <mergeCell ref="C10:O10"/>
    <mergeCell ref="C18:D18"/>
    <mergeCell ref="C19:O21"/>
    <mergeCell ref="C24:F24"/>
  </mergeCells>
  <dataValidations count="10">
    <dataValidation type="list" allowBlank="1" showInputMessage="1" showErrorMessage="1" sqref="K43" xr:uid="{00000000-0002-0000-0400-000000000000}">
      <formula1>$C$129:$C$141</formula1>
    </dataValidation>
    <dataValidation type="list" allowBlank="1" showInputMessage="1" showErrorMessage="1" sqref="K29" xr:uid="{00000000-0002-0000-0400-000001000000}">
      <formula1>$A$129:$A$141</formula1>
    </dataValidation>
    <dataValidation type="list" allowBlank="1" showInputMessage="1" showErrorMessage="1" sqref="K42" xr:uid="{00000000-0002-0000-0400-000002000000}">
      <formula1>$C$92:$C$104</formula1>
    </dataValidation>
    <dataValidation type="list" allowBlank="1" showInputMessage="1" showErrorMessage="1" sqref="K28" xr:uid="{00000000-0002-0000-0400-000003000000}">
      <formula1>$A$92:$A$104</formula1>
    </dataValidation>
    <dataValidation type="list" allowBlank="1" showInputMessage="1" showErrorMessage="1" sqref="L42:L43" xr:uid="{00000000-0002-0000-0400-000004000000}">
      <formula1>$A$40:$A$53</formula1>
    </dataValidation>
    <dataValidation type="list" allowBlank="1" showInputMessage="1" showErrorMessage="1" sqref="L28:L29" xr:uid="{00000000-0002-0000-0400-000005000000}">
      <formula1>$A$24:$A$38</formula1>
    </dataValidation>
    <dataValidation type="list" allowBlank="1" showInputMessage="1" showErrorMessage="1" sqref="F28" xr:uid="{285A12F7-B8A3-494D-A931-EDEED117A2ED}">
      <formula1>$A$92:$A$128</formula1>
    </dataValidation>
    <dataValidation type="list" allowBlank="1" showInputMessage="1" showErrorMessage="1" sqref="F29" xr:uid="{3993D593-26CB-4F86-A7F4-D445EE66C48E}">
      <formula1>$A$129:$A$165</formula1>
    </dataValidation>
    <dataValidation type="list" allowBlank="1" showInputMessage="1" showErrorMessage="1" sqref="F42" xr:uid="{41D231FD-835F-4F56-BDF4-0108EE26CF7F}">
      <formula1>$C$92:$C$128</formula1>
    </dataValidation>
    <dataValidation type="list" allowBlank="1" showInputMessage="1" showErrorMessage="1" sqref="F43" xr:uid="{FADD1496-64DC-483E-B64F-3BD04261D97F}">
      <formula1>$C$129:$C$165</formula1>
    </dataValidation>
  </dataValidations>
  <pageMargins left="0.25" right="0.25" top="0.75" bottom="0.75" header="0.3" footer="0.3"/>
  <pageSetup paperSize="9" scale="28" fitToHeight="0" orientation="landscape" r:id="rId1"/>
  <rowBreaks count="1" manualBreakCount="1">
    <brk id="16"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fitToPage="1"/>
  </sheetPr>
  <dimension ref="A3:X143"/>
  <sheetViews>
    <sheetView view="pageBreakPreview" topLeftCell="A24" zoomScale="55" zoomScaleNormal="40" zoomScaleSheetLayoutView="55" workbookViewId="0">
      <selection activeCell="F50" sqref="F50"/>
    </sheetView>
  </sheetViews>
  <sheetFormatPr defaultColWidth="11.42578125" defaultRowHeight="15" x14ac:dyDescent="0.25"/>
  <cols>
    <col min="1" max="2" width="15.85546875" style="180" customWidth="1"/>
    <col min="3" max="3" width="11" style="150" customWidth="1"/>
    <col min="4" max="4" width="110.5703125" style="150" customWidth="1"/>
    <col min="5" max="5" width="8.140625" style="150" customWidth="1"/>
    <col min="6" max="6" width="73" style="150" customWidth="1"/>
    <col min="7" max="7" width="32" style="150" customWidth="1"/>
    <col min="8" max="8" width="10.5703125" style="150" customWidth="1"/>
    <col min="9" max="9" width="31.42578125" style="150" customWidth="1"/>
    <col min="10" max="10" width="64.28515625" style="150" customWidth="1"/>
    <col min="11" max="11" width="70.42578125" style="150" customWidth="1"/>
    <col min="12" max="12" width="31.42578125" style="150" customWidth="1"/>
    <col min="13" max="13" width="18.5703125" style="150" customWidth="1"/>
    <col min="14" max="16" width="11.42578125" style="150"/>
    <col min="17" max="17" width="8.42578125" style="149" customWidth="1"/>
    <col min="18" max="18" width="35" style="149" customWidth="1"/>
    <col min="19" max="20" width="11.42578125" style="149"/>
    <col min="21" max="21" width="193" style="149" customWidth="1"/>
    <col min="22" max="16384" width="11.42578125" style="150"/>
  </cols>
  <sheetData>
    <row r="3" spans="3:21" ht="47.25" thickBot="1" x14ac:dyDescent="0.75">
      <c r="C3" s="198" t="s">
        <v>58</v>
      </c>
    </row>
    <row r="4" spans="3:21" ht="28.5" customHeight="1" x14ac:dyDescent="0.35">
      <c r="C4" s="199"/>
      <c r="D4" s="200"/>
      <c r="E4" s="201"/>
      <c r="F4" s="202"/>
      <c r="G4" s="202"/>
      <c r="H4" s="203"/>
      <c r="I4" s="203"/>
      <c r="J4" s="203"/>
      <c r="K4" s="203"/>
      <c r="L4" s="203"/>
      <c r="M4" s="203"/>
      <c r="N4" s="203"/>
      <c r="O4" s="204"/>
      <c r="P4" s="149"/>
    </row>
    <row r="5" spans="3:21" ht="110.25" customHeight="1" x14ac:dyDescent="0.25">
      <c r="C5" s="404" t="s">
        <v>83</v>
      </c>
      <c r="D5" s="405"/>
      <c r="E5" s="405"/>
      <c r="F5" s="405"/>
      <c r="G5" s="405"/>
      <c r="H5" s="405"/>
      <c r="I5" s="405"/>
      <c r="J5" s="405"/>
      <c r="K5" s="405"/>
      <c r="L5" s="405"/>
      <c r="M5" s="405"/>
      <c r="N5" s="405"/>
      <c r="O5" s="406"/>
      <c r="P5" s="205"/>
      <c r="Q5" s="205"/>
      <c r="R5" s="205"/>
      <c r="S5" s="205"/>
      <c r="T5" s="205"/>
      <c r="U5" s="205"/>
    </row>
    <row r="6" spans="3:21" ht="141" customHeight="1" x14ac:dyDescent="0.25">
      <c r="C6" s="404" t="s">
        <v>133</v>
      </c>
      <c r="D6" s="405"/>
      <c r="E6" s="405"/>
      <c r="F6" s="405"/>
      <c r="G6" s="405"/>
      <c r="H6" s="405"/>
      <c r="I6" s="405"/>
      <c r="J6" s="405"/>
      <c r="K6" s="405"/>
      <c r="L6" s="405"/>
      <c r="M6" s="405"/>
      <c r="N6" s="405"/>
      <c r="O6" s="406"/>
      <c r="P6" s="206"/>
      <c r="Q6" s="205"/>
      <c r="R6" s="205"/>
      <c r="S6" s="205"/>
      <c r="T6" s="205"/>
      <c r="U6" s="205"/>
    </row>
    <row r="7" spans="3:21" ht="121.5" customHeight="1" x14ac:dyDescent="0.25">
      <c r="C7" s="404" t="s">
        <v>81</v>
      </c>
      <c r="D7" s="405"/>
      <c r="E7" s="405"/>
      <c r="F7" s="405"/>
      <c r="G7" s="405"/>
      <c r="H7" s="405"/>
      <c r="I7" s="405"/>
      <c r="J7" s="405"/>
      <c r="K7" s="405"/>
      <c r="L7" s="405"/>
      <c r="M7" s="405"/>
      <c r="N7" s="405"/>
      <c r="O7" s="406"/>
      <c r="P7" s="206"/>
      <c r="Q7" s="205"/>
      <c r="R7" s="205"/>
      <c r="S7" s="205"/>
      <c r="T7" s="205"/>
      <c r="U7" s="205"/>
    </row>
    <row r="8" spans="3:21" ht="136.5" customHeight="1" x14ac:dyDescent="0.25">
      <c r="C8" s="404" t="s">
        <v>165</v>
      </c>
      <c r="D8" s="405"/>
      <c r="E8" s="405"/>
      <c r="F8" s="405"/>
      <c r="G8" s="405"/>
      <c r="H8" s="405"/>
      <c r="I8" s="405"/>
      <c r="J8" s="405"/>
      <c r="K8" s="405"/>
      <c r="L8" s="405"/>
      <c r="M8" s="405"/>
      <c r="N8" s="405"/>
      <c r="O8" s="406"/>
      <c r="P8" s="206"/>
      <c r="Q8" s="205"/>
      <c r="R8" s="205"/>
      <c r="S8" s="205"/>
      <c r="T8" s="205"/>
      <c r="U8" s="205"/>
    </row>
    <row r="9" spans="3:21" ht="102.75" customHeight="1" x14ac:dyDescent="0.25">
      <c r="C9" s="404" t="s">
        <v>130</v>
      </c>
      <c r="D9" s="405"/>
      <c r="E9" s="405"/>
      <c r="F9" s="405"/>
      <c r="G9" s="405"/>
      <c r="H9" s="405"/>
      <c r="I9" s="405"/>
      <c r="J9" s="405"/>
      <c r="K9" s="405"/>
      <c r="L9" s="405"/>
      <c r="M9" s="405"/>
      <c r="N9" s="405"/>
      <c r="O9" s="406"/>
      <c r="P9" s="206"/>
      <c r="Q9" s="205"/>
      <c r="R9" s="205"/>
      <c r="S9" s="205"/>
      <c r="T9" s="205"/>
      <c r="U9" s="205"/>
    </row>
    <row r="10" spans="3:21" ht="95.25" customHeight="1" x14ac:dyDescent="0.25">
      <c r="C10" s="404" t="s">
        <v>131</v>
      </c>
      <c r="D10" s="405"/>
      <c r="E10" s="405"/>
      <c r="F10" s="405"/>
      <c r="G10" s="405"/>
      <c r="H10" s="405"/>
      <c r="I10" s="405"/>
      <c r="J10" s="405"/>
      <c r="K10" s="405"/>
      <c r="L10" s="405"/>
      <c r="M10" s="405"/>
      <c r="N10" s="405"/>
      <c r="O10" s="406"/>
      <c r="P10" s="206"/>
      <c r="Q10" s="205"/>
      <c r="R10" s="205"/>
      <c r="S10" s="205"/>
      <c r="T10" s="205"/>
      <c r="U10" s="205"/>
    </row>
    <row r="11" spans="3:21" ht="85.5" customHeight="1" x14ac:dyDescent="0.25">
      <c r="C11" s="404" t="s">
        <v>132</v>
      </c>
      <c r="D11" s="405"/>
      <c r="E11" s="405"/>
      <c r="F11" s="405"/>
      <c r="G11" s="405"/>
      <c r="H11" s="405"/>
      <c r="I11" s="405"/>
      <c r="J11" s="405"/>
      <c r="K11" s="405"/>
      <c r="L11" s="405"/>
      <c r="M11" s="405"/>
      <c r="N11" s="405"/>
      <c r="O11" s="406"/>
      <c r="P11" s="206"/>
      <c r="Q11" s="205"/>
      <c r="R11" s="205"/>
      <c r="S11" s="205"/>
      <c r="T11" s="205"/>
      <c r="U11" s="205"/>
    </row>
    <row r="12" spans="3:21" ht="89.25" customHeight="1" x14ac:dyDescent="0.25">
      <c r="C12" s="404" t="s">
        <v>121</v>
      </c>
      <c r="D12" s="405"/>
      <c r="E12" s="405"/>
      <c r="F12" s="405"/>
      <c r="G12" s="405"/>
      <c r="H12" s="405"/>
      <c r="I12" s="405"/>
      <c r="J12" s="405"/>
      <c r="K12" s="405"/>
      <c r="L12" s="405"/>
      <c r="M12" s="405"/>
      <c r="N12" s="405"/>
      <c r="O12" s="406"/>
      <c r="P12" s="206"/>
      <c r="Q12" s="205"/>
      <c r="R12" s="205"/>
      <c r="S12" s="205"/>
      <c r="T12" s="205"/>
      <c r="U12" s="205"/>
    </row>
    <row r="13" spans="3:21" ht="126.75" customHeight="1" thickBot="1" x14ac:dyDescent="0.3">
      <c r="C13" s="407" t="str">
        <f>IF(F61&gt;0," -) Bitte fahren Sie mit der Befüllung des Tabellenblatts Entschädigungsanspruch fort."," -) Bitte ermitteln Sie zunächst den auf Basis Ihrer Unterlagen ableitbaren vorläufigen Verdienstentgang, bevor Sie mit der Befüllung des Tabellenblatts Entschädigungsanspruch beginnen.")</f>
        <v xml:space="preserve"> -) Bitte ermitteln Sie zunächst den auf Basis Ihrer Unterlagen ableitbaren vorläufigen Verdienstentgang, bevor Sie mit der Befüllung des Tabellenblatts Entschädigungsanspruch beginnen.</v>
      </c>
      <c r="D13" s="408"/>
      <c r="E13" s="408"/>
      <c r="F13" s="408"/>
      <c r="G13" s="408"/>
      <c r="H13" s="408"/>
      <c r="I13" s="408"/>
      <c r="J13" s="408"/>
      <c r="K13" s="408"/>
      <c r="L13" s="408"/>
      <c r="M13" s="408"/>
      <c r="N13" s="408"/>
      <c r="O13" s="409"/>
      <c r="P13" s="206"/>
      <c r="Q13" s="205"/>
      <c r="R13" s="205"/>
      <c r="S13" s="205"/>
      <c r="T13" s="205"/>
      <c r="U13" s="205"/>
    </row>
    <row r="17" spans="1:23" ht="47.25" thickBot="1" x14ac:dyDescent="0.75">
      <c r="C17" s="198" t="s">
        <v>42</v>
      </c>
    </row>
    <row r="18" spans="1:23" ht="46.5" x14ac:dyDescent="0.25">
      <c r="B18" s="207"/>
      <c r="C18" s="424" t="str">
        <f>"Unternehmen / Firma:"&amp;" "&amp;Stammdaten!F13</f>
        <v xml:space="preserve">Unternehmen / Firma: </v>
      </c>
      <c r="D18" s="424"/>
      <c r="E18" s="164"/>
      <c r="F18" s="164"/>
      <c r="G18" s="164"/>
      <c r="H18" s="164"/>
      <c r="I18" s="164"/>
      <c r="J18" s="164"/>
      <c r="K18" s="164"/>
      <c r="L18" s="164"/>
      <c r="M18" s="164"/>
      <c r="N18" s="164"/>
      <c r="O18" s="165"/>
    </row>
    <row r="19" spans="1:23" ht="15" customHeight="1" x14ac:dyDescent="0.25">
      <c r="B19" s="208"/>
      <c r="C19" s="428" t="s">
        <v>129</v>
      </c>
      <c r="D19" s="428"/>
      <c r="E19" s="428"/>
      <c r="F19" s="428"/>
      <c r="G19" s="428"/>
      <c r="H19" s="428"/>
      <c r="I19" s="428"/>
      <c r="J19" s="428"/>
      <c r="K19" s="428"/>
      <c r="L19" s="428"/>
      <c r="M19" s="428"/>
      <c r="N19" s="428"/>
      <c r="O19" s="429"/>
    </row>
    <row r="20" spans="1:23" ht="15" customHeight="1" x14ac:dyDescent="0.25">
      <c r="B20" s="208"/>
      <c r="C20" s="428"/>
      <c r="D20" s="428"/>
      <c r="E20" s="428"/>
      <c r="F20" s="428"/>
      <c r="G20" s="428"/>
      <c r="H20" s="428"/>
      <c r="I20" s="428"/>
      <c r="J20" s="428"/>
      <c r="K20" s="428"/>
      <c r="L20" s="428"/>
      <c r="M20" s="428"/>
      <c r="N20" s="428"/>
      <c r="O20" s="429"/>
    </row>
    <row r="21" spans="1:23" ht="15" customHeight="1" x14ac:dyDescent="0.25">
      <c r="B21" s="208"/>
      <c r="C21" s="428"/>
      <c r="D21" s="428"/>
      <c r="E21" s="428"/>
      <c r="F21" s="428"/>
      <c r="G21" s="428"/>
      <c r="H21" s="428"/>
      <c r="I21" s="428"/>
      <c r="J21" s="428"/>
      <c r="K21" s="428"/>
      <c r="L21" s="428"/>
      <c r="M21" s="428"/>
      <c r="N21" s="428"/>
      <c r="O21" s="429"/>
    </row>
    <row r="22" spans="1:23" ht="15" customHeight="1" x14ac:dyDescent="0.25">
      <c r="B22" s="208"/>
      <c r="C22" s="209"/>
      <c r="D22" s="209"/>
      <c r="E22" s="209"/>
      <c r="F22" s="209"/>
      <c r="G22" s="209"/>
      <c r="H22" s="209"/>
      <c r="I22" s="209"/>
      <c r="J22" s="209"/>
      <c r="K22" s="209"/>
      <c r="L22" s="209"/>
      <c r="M22" s="209"/>
      <c r="N22" s="209"/>
      <c r="O22" s="210"/>
    </row>
    <row r="23" spans="1:23" ht="15" customHeight="1" x14ac:dyDescent="0.25">
      <c r="B23" s="208"/>
      <c r="C23" s="209"/>
      <c r="D23" s="209"/>
      <c r="E23" s="209"/>
      <c r="F23" s="209"/>
      <c r="G23" s="209"/>
      <c r="H23" s="209"/>
      <c r="I23" s="209"/>
      <c r="J23" s="209"/>
      <c r="K23" s="209"/>
      <c r="L23" s="209"/>
      <c r="M23" s="209"/>
      <c r="N23" s="209"/>
      <c r="O23" s="210"/>
    </row>
    <row r="24" spans="1:23" ht="36" x14ac:dyDescent="0.25">
      <c r="B24" s="208"/>
      <c r="C24" s="442"/>
      <c r="D24" s="442"/>
      <c r="E24" s="442"/>
      <c r="F24" s="442"/>
      <c r="G24" s="211"/>
      <c r="H24" s="442"/>
      <c r="I24" s="442"/>
      <c r="J24" s="442"/>
      <c r="K24" s="442"/>
      <c r="L24" s="212"/>
      <c r="M24" s="168"/>
      <c r="N24" s="168"/>
      <c r="O24" s="171"/>
    </row>
    <row r="25" spans="1:23" ht="26.25" x14ac:dyDescent="0.4">
      <c r="A25" s="213"/>
      <c r="B25" s="214"/>
      <c r="C25" s="439" t="s">
        <v>23</v>
      </c>
      <c r="D25" s="440"/>
      <c r="E25" s="440"/>
      <c r="F25" s="440"/>
      <c r="G25" s="215"/>
      <c r="H25" s="441"/>
      <c r="I25" s="440"/>
      <c r="J25" s="440"/>
      <c r="K25" s="440"/>
      <c r="L25" s="215"/>
      <c r="M25" s="215"/>
      <c r="N25" s="168"/>
      <c r="O25" s="171"/>
    </row>
    <row r="26" spans="1:23" ht="27" thickBot="1" x14ac:dyDescent="0.45">
      <c r="A26" s="213"/>
      <c r="B26" s="214"/>
      <c r="C26" s="439"/>
      <c r="D26" s="215"/>
      <c r="E26" s="215"/>
      <c r="F26" s="215"/>
      <c r="G26" s="215"/>
      <c r="H26" s="441"/>
      <c r="I26" s="215"/>
      <c r="J26" s="215"/>
      <c r="K26" s="215"/>
      <c r="L26" s="215"/>
      <c r="M26" s="215"/>
      <c r="N26" s="168"/>
      <c r="O26" s="171"/>
    </row>
    <row r="27" spans="1:23" ht="27" thickBot="1" x14ac:dyDescent="0.45">
      <c r="A27" s="213"/>
      <c r="B27" s="214"/>
      <c r="C27" s="439"/>
      <c r="D27" s="215"/>
      <c r="E27" s="215"/>
      <c r="F27" s="217" t="s">
        <v>16</v>
      </c>
      <c r="G27" s="218"/>
      <c r="H27" s="441"/>
      <c r="I27" s="215"/>
      <c r="J27" s="215"/>
      <c r="K27" s="282"/>
      <c r="L27" s="218"/>
      <c r="M27" s="215"/>
      <c r="N27" s="168"/>
      <c r="O27" s="171"/>
    </row>
    <row r="28" spans="1:23" ht="33.75" x14ac:dyDescent="0.4">
      <c r="A28" s="213"/>
      <c r="B28" s="214"/>
      <c r="C28" s="247">
        <v>1</v>
      </c>
      <c r="D28" s="278" t="s">
        <v>73</v>
      </c>
      <c r="E28" s="222"/>
      <c r="F28" s="188"/>
      <c r="G28" s="223"/>
      <c r="H28" s="279"/>
      <c r="I28" s="443"/>
      <c r="J28" s="443"/>
      <c r="K28" s="223"/>
      <c r="L28" s="223"/>
      <c r="M28" s="215"/>
      <c r="N28" s="168"/>
      <c r="O28" s="171"/>
      <c r="Q28" s="224"/>
      <c r="V28" s="149"/>
      <c r="W28" s="149"/>
    </row>
    <row r="29" spans="1:23" ht="34.5" thickBot="1" x14ac:dyDescent="0.45">
      <c r="A29" s="213"/>
      <c r="B29" s="214"/>
      <c r="C29" s="247">
        <v>2</v>
      </c>
      <c r="D29" s="221" t="s">
        <v>74</v>
      </c>
      <c r="E29" s="222"/>
      <c r="F29" s="189"/>
      <c r="G29" s="223"/>
      <c r="H29" s="279"/>
      <c r="I29" s="443"/>
      <c r="J29" s="443"/>
      <c r="K29" s="223"/>
      <c r="L29" s="223"/>
      <c r="M29" s="215"/>
      <c r="N29" s="168"/>
      <c r="O29" s="171"/>
      <c r="Q29" s="224"/>
      <c r="V29" s="149"/>
      <c r="W29" s="149"/>
    </row>
    <row r="30" spans="1:23" ht="34.5" hidden="1" customHeight="1" x14ac:dyDescent="0.5">
      <c r="A30" s="213"/>
      <c r="B30" s="214"/>
      <c r="C30" s="280"/>
      <c r="D30" s="270" t="s">
        <v>25</v>
      </c>
      <c r="E30" s="215"/>
      <c r="F30" s="281">
        <f>F29-F28+1</f>
        <v>1</v>
      </c>
      <c r="G30" s="226"/>
      <c r="H30" s="241"/>
      <c r="I30" s="270"/>
      <c r="J30" s="215"/>
      <c r="K30" s="281"/>
      <c r="L30" s="226"/>
      <c r="M30" s="215"/>
      <c r="N30" s="168"/>
      <c r="O30" s="171"/>
      <c r="Q30" s="224"/>
      <c r="U30" s="227"/>
      <c r="V30" s="149"/>
      <c r="W30" s="149"/>
    </row>
    <row r="31" spans="1:23" ht="34.5" customHeight="1" x14ac:dyDescent="0.5">
      <c r="A31" s="213"/>
      <c r="B31" s="214"/>
      <c r="C31" s="280"/>
      <c r="D31" s="270"/>
      <c r="E31" s="215"/>
      <c r="F31" s="226"/>
      <c r="G31" s="226"/>
      <c r="H31" s="241"/>
      <c r="I31" s="270"/>
      <c r="J31" s="215"/>
      <c r="K31" s="226"/>
      <c r="L31" s="226"/>
      <c r="M31" s="215"/>
      <c r="N31" s="168"/>
      <c r="O31" s="171"/>
      <c r="Q31" s="224"/>
      <c r="U31" s="227"/>
      <c r="V31" s="149"/>
      <c r="W31" s="149"/>
    </row>
    <row r="32" spans="1:23" ht="33.75" x14ac:dyDescent="0.5">
      <c r="A32" s="213"/>
      <c r="B32" s="214"/>
      <c r="C32" s="289"/>
      <c r="D32" s="270"/>
      <c r="E32" s="215"/>
      <c r="F32" s="226"/>
      <c r="G32" s="226"/>
      <c r="H32" s="241"/>
      <c r="I32" s="270"/>
      <c r="J32" s="215"/>
      <c r="K32" s="226"/>
      <c r="L32" s="226"/>
      <c r="M32" s="215"/>
      <c r="N32" s="168"/>
      <c r="O32" s="171"/>
      <c r="Q32" s="224"/>
      <c r="V32" s="149"/>
      <c r="W32" s="149"/>
    </row>
    <row r="33" spans="1:23" ht="33.75" x14ac:dyDescent="0.4">
      <c r="A33" s="213"/>
      <c r="B33" s="214"/>
      <c r="C33" s="290">
        <v>3</v>
      </c>
      <c r="D33" s="222" t="s">
        <v>10</v>
      </c>
      <c r="E33" s="222"/>
      <c r="F33" s="187">
        <v>0</v>
      </c>
      <c r="G33" s="229"/>
      <c r="H33" s="279"/>
      <c r="I33" s="215"/>
      <c r="J33" s="215"/>
      <c r="K33" s="229"/>
      <c r="L33" s="229"/>
      <c r="M33" s="230"/>
      <c r="N33" s="168"/>
      <c r="O33" s="171"/>
      <c r="V33" s="149"/>
      <c r="W33" s="149"/>
    </row>
    <row r="34" spans="1:23" ht="33.75" x14ac:dyDescent="0.4">
      <c r="A34" s="213"/>
      <c r="B34" s="214"/>
      <c r="C34" s="247">
        <v>4</v>
      </c>
      <c r="D34" s="222" t="s">
        <v>18</v>
      </c>
      <c r="E34" s="222"/>
      <c r="F34" s="187">
        <v>0</v>
      </c>
      <c r="G34" s="229"/>
      <c r="H34" s="279"/>
      <c r="I34" s="215"/>
      <c r="J34" s="215"/>
      <c r="K34" s="229"/>
      <c r="L34" s="229"/>
      <c r="M34" s="230"/>
      <c r="N34" s="168"/>
      <c r="O34" s="171"/>
      <c r="V34" s="149"/>
      <c r="W34" s="149"/>
    </row>
    <row r="35" spans="1:23" ht="33.75" x14ac:dyDescent="0.5">
      <c r="A35" s="213"/>
      <c r="B35" s="214"/>
      <c r="C35" s="246"/>
      <c r="D35" s="271" t="s">
        <v>19</v>
      </c>
      <c r="E35" s="272"/>
      <c r="F35" s="291">
        <f>SUM(F33:F34)</f>
        <v>0</v>
      </c>
      <c r="G35" s="232"/>
      <c r="H35" s="241"/>
      <c r="I35" s="271"/>
      <c r="J35" s="272"/>
      <c r="K35" s="232"/>
      <c r="L35" s="232"/>
      <c r="M35" s="230"/>
      <c r="N35" s="168"/>
      <c r="O35" s="171"/>
      <c r="V35" s="149"/>
      <c r="W35" s="149"/>
    </row>
    <row r="36" spans="1:23" ht="33.75" x14ac:dyDescent="0.4">
      <c r="A36" s="213"/>
      <c r="B36" s="214"/>
      <c r="C36" s="247">
        <v>5</v>
      </c>
      <c r="D36" s="222" t="s">
        <v>11</v>
      </c>
      <c r="E36" s="273"/>
      <c r="F36" s="187">
        <v>0</v>
      </c>
      <c r="G36" s="229"/>
      <c r="H36" s="279"/>
      <c r="I36" s="215"/>
      <c r="J36" s="277"/>
      <c r="K36" s="229"/>
      <c r="L36" s="229"/>
      <c r="M36" s="230"/>
      <c r="N36" s="168"/>
      <c r="O36" s="171"/>
      <c r="V36" s="149"/>
      <c r="W36" s="149"/>
    </row>
    <row r="37" spans="1:23" ht="33.75" x14ac:dyDescent="0.4">
      <c r="A37" s="213"/>
      <c r="B37" s="214"/>
      <c r="C37" s="247">
        <v>6</v>
      </c>
      <c r="D37" s="222" t="s">
        <v>7</v>
      </c>
      <c r="E37" s="273"/>
      <c r="F37" s="187">
        <v>0</v>
      </c>
      <c r="G37" s="229"/>
      <c r="H37" s="279"/>
      <c r="I37" s="215"/>
      <c r="J37" s="277"/>
      <c r="K37" s="229"/>
      <c r="L37" s="229"/>
      <c r="M37" s="230"/>
      <c r="N37" s="168"/>
      <c r="O37" s="171"/>
    </row>
    <row r="38" spans="1:23" ht="33.75" x14ac:dyDescent="0.4">
      <c r="A38" s="213"/>
      <c r="B38" s="214"/>
      <c r="C38" s="247">
        <v>7</v>
      </c>
      <c r="D38" s="222" t="s">
        <v>20</v>
      </c>
      <c r="E38" s="273"/>
      <c r="F38" s="187">
        <v>0</v>
      </c>
      <c r="G38" s="229"/>
      <c r="H38" s="279"/>
      <c r="I38" s="215"/>
      <c r="J38" s="277"/>
      <c r="K38" s="229"/>
      <c r="L38" s="229"/>
      <c r="M38" s="230"/>
      <c r="N38" s="168"/>
      <c r="O38" s="171"/>
    </row>
    <row r="39" spans="1:23" ht="33.75" x14ac:dyDescent="0.5">
      <c r="B39" s="208"/>
      <c r="C39" s="280">
        <v>8</v>
      </c>
      <c r="D39" s="275" t="s">
        <v>8</v>
      </c>
      <c r="E39" s="222"/>
      <c r="F39" s="292">
        <f>F35-SUM(F36:F38)</f>
        <v>0</v>
      </c>
      <c r="G39" s="232"/>
      <c r="H39" s="241"/>
      <c r="I39" s="271"/>
      <c r="J39" s="215"/>
      <c r="K39" s="232"/>
      <c r="L39" s="232"/>
      <c r="M39" s="230"/>
      <c r="N39" s="168"/>
      <c r="O39" s="171"/>
    </row>
    <row r="40" spans="1:23" ht="34.5" thickBot="1" x14ac:dyDescent="0.55000000000000004">
      <c r="B40" s="208"/>
      <c r="C40" s="280"/>
      <c r="D40" s="215"/>
      <c r="E40" s="215"/>
      <c r="F40" s="229"/>
      <c r="G40" s="229"/>
      <c r="H40" s="241"/>
      <c r="I40" s="215"/>
      <c r="J40" s="215"/>
      <c r="K40" s="229"/>
      <c r="L40" s="229"/>
      <c r="M40" s="229"/>
      <c r="N40" s="168"/>
      <c r="O40" s="171"/>
    </row>
    <row r="41" spans="1:23" ht="34.5" thickBot="1" x14ac:dyDescent="0.55000000000000004">
      <c r="A41" s="213"/>
      <c r="B41" s="214"/>
      <c r="C41" s="289"/>
      <c r="D41" s="215"/>
      <c r="E41" s="215"/>
      <c r="F41" s="217" t="s">
        <v>17</v>
      </c>
      <c r="G41" s="218"/>
      <c r="H41" s="241"/>
      <c r="I41" s="215"/>
      <c r="J41" s="215"/>
      <c r="K41" s="282"/>
      <c r="L41" s="218"/>
      <c r="M41" s="229"/>
      <c r="N41" s="168"/>
      <c r="O41" s="171"/>
    </row>
    <row r="42" spans="1:23" ht="33.75" x14ac:dyDescent="0.4">
      <c r="A42" s="213"/>
      <c r="B42" s="214"/>
      <c r="C42" s="290">
        <v>9</v>
      </c>
      <c r="D42" s="221" t="s">
        <v>75</v>
      </c>
      <c r="E42" s="222"/>
      <c r="F42" s="188"/>
      <c r="G42" s="223"/>
      <c r="H42" s="279"/>
      <c r="I42" s="270"/>
      <c r="J42" s="215"/>
      <c r="K42" s="223"/>
      <c r="L42" s="223"/>
      <c r="M42" s="229"/>
      <c r="N42" s="168"/>
      <c r="O42" s="171"/>
    </row>
    <row r="43" spans="1:23" ht="34.5" thickBot="1" x14ac:dyDescent="0.45">
      <c r="A43" s="213"/>
      <c r="B43" s="214"/>
      <c r="C43" s="247">
        <v>10</v>
      </c>
      <c r="D43" s="221" t="s">
        <v>76</v>
      </c>
      <c r="E43" s="222"/>
      <c r="F43" s="189"/>
      <c r="G43" s="223"/>
      <c r="H43" s="279"/>
      <c r="I43" s="270"/>
      <c r="J43" s="215"/>
      <c r="K43" s="223"/>
      <c r="L43" s="223"/>
      <c r="M43" s="229"/>
      <c r="N43" s="168"/>
      <c r="O43" s="171"/>
    </row>
    <row r="44" spans="1:23" ht="34.5" hidden="1" customHeight="1" x14ac:dyDescent="0.5">
      <c r="A44" s="213"/>
      <c r="B44" s="214"/>
      <c r="C44" s="246"/>
      <c r="D44" s="270" t="s">
        <v>25</v>
      </c>
      <c r="E44" s="215"/>
      <c r="F44" s="281">
        <f>F43-F42+1</f>
        <v>1</v>
      </c>
      <c r="G44" s="226"/>
      <c r="H44" s="241"/>
      <c r="I44" s="270"/>
      <c r="J44" s="215"/>
      <c r="K44" s="281"/>
      <c r="L44" s="226"/>
      <c r="M44" s="229"/>
      <c r="N44" s="168"/>
      <c r="O44" s="171"/>
    </row>
    <row r="45" spans="1:23" ht="33.75" x14ac:dyDescent="0.5">
      <c r="A45" s="213"/>
      <c r="B45" s="214"/>
      <c r="C45" s="246"/>
      <c r="D45" s="270"/>
      <c r="E45" s="215"/>
      <c r="F45" s="226"/>
      <c r="G45" s="226"/>
      <c r="H45" s="241"/>
      <c r="I45" s="270"/>
      <c r="J45" s="215"/>
      <c r="K45" s="226"/>
      <c r="L45" s="226"/>
      <c r="M45" s="229"/>
      <c r="N45" s="168"/>
      <c r="O45" s="171"/>
    </row>
    <row r="46" spans="1:23" ht="33.75" x14ac:dyDescent="0.4">
      <c r="A46" s="213"/>
      <c r="B46" s="214"/>
      <c r="C46" s="247">
        <v>11</v>
      </c>
      <c r="D46" s="222" t="s">
        <v>10</v>
      </c>
      <c r="E46" s="222"/>
      <c r="F46" s="187">
        <v>0</v>
      </c>
      <c r="G46" s="229"/>
      <c r="H46" s="279"/>
      <c r="I46" s="215"/>
      <c r="J46" s="215"/>
      <c r="K46" s="229"/>
      <c r="L46" s="229"/>
      <c r="M46" s="230"/>
      <c r="N46" s="168"/>
      <c r="O46" s="171"/>
    </row>
    <row r="47" spans="1:23" ht="33.75" x14ac:dyDescent="0.4">
      <c r="A47" s="213"/>
      <c r="B47" s="214"/>
      <c r="C47" s="247">
        <v>12</v>
      </c>
      <c r="D47" s="222" t="s">
        <v>18</v>
      </c>
      <c r="E47" s="222"/>
      <c r="F47" s="187">
        <v>0</v>
      </c>
      <c r="G47" s="229"/>
      <c r="H47" s="279"/>
      <c r="I47" s="215"/>
      <c r="J47" s="215"/>
      <c r="K47" s="229"/>
      <c r="L47" s="229"/>
      <c r="M47" s="230"/>
      <c r="N47" s="168"/>
      <c r="O47" s="171"/>
    </row>
    <row r="48" spans="1:23" ht="33.75" x14ac:dyDescent="0.5">
      <c r="A48" s="213"/>
      <c r="B48" s="214"/>
      <c r="C48" s="246"/>
      <c r="D48" s="271" t="s">
        <v>19</v>
      </c>
      <c r="E48" s="272"/>
      <c r="F48" s="232">
        <f>SUM(F46:F47)</f>
        <v>0</v>
      </c>
      <c r="G48" s="232"/>
      <c r="H48" s="241"/>
      <c r="I48" s="271"/>
      <c r="J48" s="272"/>
      <c r="K48" s="232"/>
      <c r="L48" s="232"/>
      <c r="M48" s="230"/>
      <c r="N48" s="168"/>
      <c r="O48" s="171"/>
    </row>
    <row r="49" spans="1:24" ht="33.75" x14ac:dyDescent="0.4">
      <c r="A49" s="213"/>
      <c r="B49" s="214"/>
      <c r="C49" s="247">
        <v>13</v>
      </c>
      <c r="D49" s="222" t="s">
        <v>11</v>
      </c>
      <c r="E49" s="222"/>
      <c r="F49" s="187">
        <v>0</v>
      </c>
      <c r="G49" s="229"/>
      <c r="H49" s="279"/>
      <c r="I49" s="215"/>
      <c r="J49" s="277"/>
      <c r="K49" s="229"/>
      <c r="L49" s="229"/>
      <c r="M49" s="230"/>
      <c r="N49" s="168"/>
      <c r="O49" s="171"/>
    </row>
    <row r="50" spans="1:24" ht="33.75" x14ac:dyDescent="0.4">
      <c r="A50" s="213"/>
      <c r="B50" s="214"/>
      <c r="C50" s="247">
        <v>14</v>
      </c>
      <c r="D50" s="222" t="s">
        <v>7</v>
      </c>
      <c r="E50" s="222"/>
      <c r="F50" s="187">
        <v>0</v>
      </c>
      <c r="G50" s="229"/>
      <c r="H50" s="279"/>
      <c r="I50" s="215"/>
      <c r="J50" s="277"/>
      <c r="K50" s="229"/>
      <c r="L50" s="229"/>
      <c r="M50" s="230"/>
      <c r="N50" s="168"/>
      <c r="O50" s="171"/>
    </row>
    <row r="51" spans="1:24" ht="33.75" x14ac:dyDescent="0.4">
      <c r="A51" s="213"/>
      <c r="B51" s="214"/>
      <c r="C51" s="247">
        <v>15</v>
      </c>
      <c r="D51" s="222" t="s">
        <v>24</v>
      </c>
      <c r="E51" s="222"/>
      <c r="F51" s="187">
        <v>0</v>
      </c>
      <c r="G51" s="229"/>
      <c r="H51" s="279"/>
      <c r="I51" s="215"/>
      <c r="J51" s="277"/>
      <c r="K51" s="229"/>
      <c r="L51" s="229"/>
      <c r="M51" s="230"/>
      <c r="N51" s="168"/>
      <c r="O51" s="171"/>
    </row>
    <row r="52" spans="1:24" ht="33.75" x14ac:dyDescent="0.5">
      <c r="A52" s="213"/>
      <c r="B52" s="214"/>
      <c r="C52" s="246">
        <v>16</v>
      </c>
      <c r="D52" s="275" t="s">
        <v>8</v>
      </c>
      <c r="E52" s="222"/>
      <c r="F52" s="292">
        <f>F48-SUM(F49:F51)</f>
        <v>0</v>
      </c>
      <c r="G52" s="232"/>
      <c r="H52" s="241"/>
      <c r="I52" s="271"/>
      <c r="J52" s="215"/>
      <c r="K52" s="232"/>
      <c r="L52" s="232"/>
      <c r="M52" s="230"/>
      <c r="N52" s="168"/>
      <c r="O52" s="171"/>
      <c r="P52" s="240"/>
    </row>
    <row r="53" spans="1:24" ht="33.75" x14ac:dyDescent="0.5">
      <c r="A53" s="213"/>
      <c r="B53" s="214"/>
      <c r="C53" s="241"/>
      <c r="D53" s="215"/>
      <c r="E53" s="215"/>
      <c r="F53" s="215"/>
      <c r="G53" s="215"/>
      <c r="H53" s="215"/>
      <c r="I53" s="215"/>
      <c r="J53" s="215"/>
      <c r="K53" s="215"/>
      <c r="L53" s="215"/>
      <c r="M53" s="215"/>
      <c r="N53" s="168"/>
      <c r="O53" s="171"/>
    </row>
    <row r="54" spans="1:24" ht="33.75" x14ac:dyDescent="0.5">
      <c r="B54" s="208"/>
      <c r="C54" s="241"/>
      <c r="D54" s="218"/>
      <c r="E54" s="218"/>
      <c r="F54" s="218"/>
      <c r="G54" s="218"/>
      <c r="H54" s="218"/>
      <c r="I54" s="218"/>
      <c r="J54" s="218"/>
      <c r="K54" s="218"/>
      <c r="L54" s="218"/>
      <c r="M54" s="218"/>
      <c r="N54" s="242"/>
      <c r="O54" s="243"/>
      <c r="P54" s="244"/>
      <c r="Q54" s="245"/>
      <c r="R54" s="245"/>
      <c r="S54" s="245"/>
      <c r="T54" s="245"/>
      <c r="U54" s="245"/>
      <c r="V54" s="245"/>
      <c r="W54" s="245"/>
      <c r="X54" s="149"/>
    </row>
    <row r="55" spans="1:24" ht="60" customHeight="1" x14ac:dyDescent="0.5">
      <c r="B55" s="208"/>
      <c r="C55" s="246" t="s">
        <v>15</v>
      </c>
      <c r="D55" s="215"/>
      <c r="E55" s="215"/>
      <c r="F55" s="215"/>
      <c r="G55" s="458" t="s">
        <v>128</v>
      </c>
      <c r="H55" s="458"/>
      <c r="I55" s="458"/>
      <c r="J55" s="458"/>
      <c r="K55" s="458"/>
      <c r="L55" s="215"/>
      <c r="M55" s="215"/>
      <c r="N55" s="168"/>
      <c r="O55" s="171"/>
      <c r="P55" s="149"/>
      <c r="V55" s="149"/>
      <c r="W55" s="149"/>
      <c r="X55" s="149"/>
    </row>
    <row r="56" spans="1:24" ht="33.75" customHeight="1" x14ac:dyDescent="0.4">
      <c r="B56" s="208"/>
      <c r="C56" s="247">
        <v>17</v>
      </c>
      <c r="D56" s="444" t="s">
        <v>84</v>
      </c>
      <c r="E56" s="445"/>
      <c r="F56" s="197">
        <v>0</v>
      </c>
      <c r="G56" s="460" t="s">
        <v>86</v>
      </c>
      <c r="H56" s="461"/>
      <c r="I56" s="461"/>
      <c r="J56" s="461"/>
      <c r="K56" s="461"/>
      <c r="L56" s="215"/>
      <c r="M56" s="215"/>
      <c r="N56" s="168"/>
      <c r="O56" s="171"/>
      <c r="P56" s="149"/>
      <c r="V56" s="149"/>
      <c r="W56" s="149"/>
      <c r="X56" s="149"/>
    </row>
    <row r="57" spans="1:24" ht="33.75" x14ac:dyDescent="0.4">
      <c r="B57" s="208"/>
      <c r="C57" s="247">
        <v>18</v>
      </c>
      <c r="D57" s="459" t="s">
        <v>85</v>
      </c>
      <c r="E57" s="459"/>
      <c r="F57" s="197">
        <v>0</v>
      </c>
      <c r="G57" s="460"/>
      <c r="H57" s="461"/>
      <c r="I57" s="461"/>
      <c r="J57" s="461"/>
      <c r="K57" s="461"/>
      <c r="L57" s="215"/>
      <c r="M57" s="215"/>
      <c r="N57" s="168"/>
      <c r="O57" s="171"/>
      <c r="P57" s="149"/>
      <c r="V57" s="149"/>
      <c r="W57" s="149"/>
      <c r="X57" s="149"/>
    </row>
    <row r="58" spans="1:24" ht="33.75" customHeight="1" x14ac:dyDescent="0.4">
      <c r="B58" s="208"/>
      <c r="C58" s="247">
        <v>19</v>
      </c>
      <c r="D58" s="459" t="s">
        <v>164</v>
      </c>
      <c r="E58" s="459"/>
      <c r="F58" s="293">
        <f>IFERROR(F56/F57,0)</f>
        <v>0</v>
      </c>
      <c r="G58" s="320"/>
      <c r="H58" s="462" t="str">
        <f>IF('Anwendungsbereich iSd EpiG-VO'!$K$32="Ja","Bitte erläutern Sie die Berechnung der einzelnen Position(en) in den Zeiträumen, die von einer planmäßigen oder behördlich gemäß § 32 Abs 1 Z 1, 3 oder 5 EpiG verfügten Niederlegung des Betriebs betroffen sind."," ")</f>
        <v xml:space="preserve"> </v>
      </c>
      <c r="I58" s="462"/>
      <c r="J58" s="462"/>
      <c r="K58" s="462"/>
      <c r="L58" s="462"/>
      <c r="M58" s="320"/>
      <c r="N58" s="168"/>
      <c r="O58" s="171"/>
      <c r="P58" s="149"/>
      <c r="V58" s="149"/>
      <c r="W58" s="149"/>
      <c r="X58" s="149"/>
    </row>
    <row r="59" spans="1:24" ht="26.25" x14ac:dyDescent="0.4">
      <c r="B59" s="208"/>
      <c r="C59" s="215"/>
      <c r="D59" s="301" t="s">
        <v>21</v>
      </c>
      <c r="E59" s="301"/>
      <c r="F59" s="251">
        <f>F52*F58/F44*F30</f>
        <v>0</v>
      </c>
      <c r="G59" s="320"/>
      <c r="H59" s="462"/>
      <c r="I59" s="462"/>
      <c r="J59" s="462"/>
      <c r="K59" s="462"/>
      <c r="L59" s="462"/>
      <c r="M59" s="320"/>
      <c r="N59" s="168"/>
      <c r="O59" s="171"/>
      <c r="P59" s="149"/>
      <c r="V59" s="149"/>
      <c r="W59" s="149"/>
      <c r="X59" s="149"/>
    </row>
    <row r="60" spans="1:24" ht="26.25" x14ac:dyDescent="0.4">
      <c r="B60" s="208"/>
      <c r="C60" s="215"/>
      <c r="D60" s="301" t="s">
        <v>22</v>
      </c>
      <c r="E60" s="301"/>
      <c r="F60" s="251">
        <f>F39</f>
        <v>0</v>
      </c>
      <c r="G60" s="215"/>
      <c r="H60" s="215"/>
      <c r="I60" s="250"/>
      <c r="J60" s="215"/>
      <c r="K60" s="215"/>
      <c r="L60" s="215"/>
      <c r="M60" s="215"/>
      <c r="N60" s="168"/>
      <c r="O60" s="171"/>
      <c r="P60" s="149"/>
      <c r="V60" s="149"/>
      <c r="W60" s="149"/>
      <c r="X60" s="149"/>
    </row>
    <row r="61" spans="1:24" ht="27" thickBot="1" x14ac:dyDescent="0.45">
      <c r="B61" s="208"/>
      <c r="C61" s="215"/>
      <c r="D61" s="302" t="s">
        <v>9</v>
      </c>
      <c r="E61" s="310"/>
      <c r="F61" s="254">
        <f>F59-F60</f>
        <v>0</v>
      </c>
      <c r="G61" s="215"/>
      <c r="H61" s="215"/>
      <c r="I61" s="215"/>
      <c r="J61" s="215"/>
      <c r="K61" s="215"/>
      <c r="L61" s="215"/>
      <c r="M61" s="215"/>
      <c r="N61" s="168"/>
      <c r="O61" s="171"/>
      <c r="P61" s="149"/>
      <c r="V61" s="149"/>
      <c r="W61" s="149"/>
      <c r="X61" s="149"/>
    </row>
    <row r="62" spans="1:24" ht="15.75" thickTop="1" x14ac:dyDescent="0.25">
      <c r="B62" s="208"/>
      <c r="C62" s="168"/>
      <c r="D62" s="168"/>
      <c r="E62" s="168"/>
      <c r="F62" s="255"/>
      <c r="G62" s="168"/>
      <c r="H62" s="255"/>
      <c r="I62" s="255"/>
      <c r="J62" s="255"/>
      <c r="K62" s="255"/>
      <c r="L62" s="255"/>
      <c r="M62" s="255"/>
      <c r="N62" s="168"/>
      <c r="O62" s="171"/>
      <c r="P62" s="256"/>
      <c r="V62" s="149"/>
      <c r="W62" s="257"/>
      <c r="X62" s="149"/>
    </row>
    <row r="63" spans="1:24" ht="15.75" thickBot="1" x14ac:dyDescent="0.3">
      <c r="B63" s="208"/>
      <c r="C63" s="168"/>
      <c r="D63" s="168"/>
      <c r="E63" s="168"/>
      <c r="F63" s="255"/>
      <c r="G63" s="168"/>
      <c r="H63" s="255"/>
      <c r="I63" s="255"/>
      <c r="J63" s="255"/>
      <c r="K63" s="255"/>
      <c r="L63" s="255"/>
      <c r="M63" s="255"/>
      <c r="N63" s="168"/>
      <c r="O63" s="171"/>
      <c r="P63" s="256"/>
      <c r="V63" s="149"/>
      <c r="W63" s="257"/>
      <c r="X63" s="149"/>
    </row>
    <row r="64" spans="1:24" ht="47.25" thickBot="1" x14ac:dyDescent="0.3">
      <c r="B64" s="208"/>
      <c r="C64" s="262" t="s">
        <v>23</v>
      </c>
      <c r="D64" s="449" t="str">
        <f>IF('Anwendungsbereich iSd EpiG-VO'!$K$32="Ja","Erläuterung notwendig","Keine Erläuterung notwendig")</f>
        <v>Keine Erläuterung notwendig</v>
      </c>
      <c r="E64" s="450"/>
      <c r="F64" s="450"/>
      <c r="G64" s="450"/>
      <c r="H64" s="450"/>
      <c r="I64" s="450"/>
      <c r="J64" s="450"/>
      <c r="K64" s="450"/>
      <c r="L64" s="450"/>
      <c r="M64" s="451"/>
      <c r="N64" s="168"/>
      <c r="O64" s="171"/>
      <c r="P64" s="256"/>
      <c r="V64" s="149"/>
      <c r="W64" s="257"/>
      <c r="X64" s="149"/>
    </row>
    <row r="65" spans="1:24" ht="33.75" x14ac:dyDescent="0.25">
      <c r="B65" s="208"/>
      <c r="C65" s="262">
        <v>20</v>
      </c>
      <c r="D65" s="452"/>
      <c r="E65" s="453"/>
      <c r="F65" s="453"/>
      <c r="G65" s="453"/>
      <c r="H65" s="453"/>
      <c r="I65" s="453"/>
      <c r="J65" s="453"/>
      <c r="K65" s="453"/>
      <c r="L65" s="453"/>
      <c r="M65" s="454"/>
      <c r="N65" s="168"/>
      <c r="O65" s="171"/>
      <c r="P65" s="256"/>
      <c r="V65" s="149"/>
      <c r="W65" s="257"/>
      <c r="X65" s="149"/>
    </row>
    <row r="66" spans="1:24" ht="185.25" customHeight="1" thickBot="1" x14ac:dyDescent="0.3">
      <c r="B66" s="208"/>
      <c r="C66" s="328"/>
      <c r="D66" s="455"/>
      <c r="E66" s="456"/>
      <c r="F66" s="456"/>
      <c r="G66" s="456"/>
      <c r="H66" s="456"/>
      <c r="I66" s="456"/>
      <c r="J66" s="456"/>
      <c r="K66" s="456"/>
      <c r="L66" s="456"/>
      <c r="M66" s="457"/>
      <c r="N66" s="166"/>
      <c r="O66" s="171"/>
    </row>
    <row r="67" spans="1:24" x14ac:dyDescent="0.25">
      <c r="B67" s="329"/>
      <c r="C67" s="329"/>
      <c r="D67" s="329"/>
      <c r="E67" s="330"/>
      <c r="F67" s="330"/>
      <c r="G67" s="330"/>
      <c r="H67" s="330"/>
      <c r="I67" s="330"/>
      <c r="J67" s="330"/>
      <c r="K67" s="330"/>
      <c r="L67" s="330"/>
      <c r="M67" s="330"/>
      <c r="N67" s="330"/>
      <c r="O67" s="330"/>
    </row>
    <row r="68" spans="1:24" x14ac:dyDescent="0.25">
      <c r="C68" s="266"/>
      <c r="D68" s="180"/>
    </row>
    <row r="69" spans="1:24" x14ac:dyDescent="0.25">
      <c r="A69" s="175"/>
      <c r="B69" s="175"/>
      <c r="C69" s="267"/>
      <c r="D69" s="175"/>
    </row>
    <row r="70" spans="1:24" x14ac:dyDescent="0.25">
      <c r="A70" s="175"/>
      <c r="B70" s="175"/>
      <c r="C70" s="267"/>
      <c r="D70" s="175"/>
    </row>
    <row r="71" spans="1:24" hidden="1" x14ac:dyDescent="0.25">
      <c r="A71" s="268">
        <v>43831</v>
      </c>
      <c r="B71" s="268"/>
      <c r="C71" s="268">
        <v>43466</v>
      </c>
      <c r="D71" s="175"/>
    </row>
    <row r="72" spans="1:24" hidden="1" x14ac:dyDescent="0.25">
      <c r="A72" s="268">
        <v>43862</v>
      </c>
      <c r="B72" s="268"/>
      <c r="C72" s="268">
        <v>43497</v>
      </c>
      <c r="D72" s="175"/>
    </row>
    <row r="73" spans="1:24" hidden="1" x14ac:dyDescent="0.25">
      <c r="A73" s="268">
        <v>43891</v>
      </c>
      <c r="B73" s="268"/>
      <c r="C73" s="268">
        <v>43525</v>
      </c>
      <c r="D73" s="175"/>
    </row>
    <row r="74" spans="1:24" hidden="1" x14ac:dyDescent="0.25">
      <c r="A74" s="268">
        <v>43922</v>
      </c>
      <c r="B74" s="268"/>
      <c r="C74" s="268">
        <v>43556</v>
      </c>
      <c r="D74" s="175"/>
    </row>
    <row r="75" spans="1:24" hidden="1" x14ac:dyDescent="0.25">
      <c r="A75" s="268">
        <v>43952</v>
      </c>
      <c r="B75" s="268"/>
      <c r="C75" s="268">
        <v>43586</v>
      </c>
      <c r="D75" s="175"/>
    </row>
    <row r="76" spans="1:24" hidden="1" x14ac:dyDescent="0.25">
      <c r="A76" s="268">
        <v>43983</v>
      </c>
      <c r="B76" s="268"/>
      <c r="C76" s="268">
        <v>43617</v>
      </c>
      <c r="D76" s="175"/>
    </row>
    <row r="77" spans="1:24" hidden="1" x14ac:dyDescent="0.25">
      <c r="A77" s="268">
        <v>44013</v>
      </c>
      <c r="B77" s="268"/>
      <c r="C77" s="268">
        <v>43647</v>
      </c>
      <c r="D77" s="175"/>
    </row>
    <row r="78" spans="1:24" hidden="1" x14ac:dyDescent="0.25">
      <c r="A78" s="268">
        <v>44044</v>
      </c>
      <c r="B78" s="268"/>
      <c r="C78" s="268">
        <v>43678</v>
      </c>
      <c r="D78" s="175"/>
    </row>
    <row r="79" spans="1:24" hidden="1" x14ac:dyDescent="0.25">
      <c r="A79" s="268">
        <v>44075</v>
      </c>
      <c r="B79" s="268"/>
      <c r="C79" s="268">
        <v>43709</v>
      </c>
      <c r="D79" s="175"/>
    </row>
    <row r="80" spans="1:24" hidden="1" x14ac:dyDescent="0.25">
      <c r="A80" s="268">
        <v>44105</v>
      </c>
      <c r="B80" s="268"/>
      <c r="C80" s="268">
        <v>43739</v>
      </c>
      <c r="D80" s="175"/>
    </row>
    <row r="81" spans="1:4" hidden="1" x14ac:dyDescent="0.25">
      <c r="A81" s="268">
        <v>44136</v>
      </c>
      <c r="B81" s="268"/>
      <c r="C81" s="268">
        <v>43770</v>
      </c>
      <c r="D81" s="175"/>
    </row>
    <row r="82" spans="1:4" hidden="1" x14ac:dyDescent="0.25">
      <c r="A82" s="268">
        <v>44166</v>
      </c>
      <c r="B82" s="268"/>
      <c r="C82" s="268">
        <v>43800</v>
      </c>
      <c r="D82" s="175"/>
    </row>
    <row r="83" spans="1:4" hidden="1" x14ac:dyDescent="0.25">
      <c r="A83" s="268">
        <v>44197</v>
      </c>
      <c r="B83" s="268"/>
      <c r="C83" s="268">
        <v>43831</v>
      </c>
      <c r="D83" s="175"/>
    </row>
    <row r="84" spans="1:4" hidden="1" x14ac:dyDescent="0.25">
      <c r="A84" s="268">
        <v>44228</v>
      </c>
      <c r="B84" s="268"/>
      <c r="C84" s="268">
        <v>43862</v>
      </c>
      <c r="D84" s="175"/>
    </row>
    <row r="85" spans="1:4" hidden="1" x14ac:dyDescent="0.25">
      <c r="A85" s="268">
        <v>44256</v>
      </c>
      <c r="B85" s="268"/>
      <c r="C85" s="268">
        <v>43891</v>
      </c>
      <c r="D85" s="175"/>
    </row>
    <row r="86" spans="1:4" hidden="1" x14ac:dyDescent="0.25">
      <c r="A86" s="268">
        <v>44287</v>
      </c>
      <c r="B86" s="268"/>
      <c r="C86" s="268">
        <v>43922</v>
      </c>
      <c r="D86" s="175"/>
    </row>
    <row r="87" spans="1:4" hidden="1" x14ac:dyDescent="0.25">
      <c r="A87" s="268">
        <v>44317</v>
      </c>
      <c r="B87" s="268"/>
      <c r="C87" s="268">
        <v>43952</v>
      </c>
      <c r="D87" s="175"/>
    </row>
    <row r="88" spans="1:4" hidden="1" x14ac:dyDescent="0.25">
      <c r="A88" s="268">
        <v>44348</v>
      </c>
      <c r="B88" s="268"/>
      <c r="C88" s="268">
        <v>43983</v>
      </c>
      <c r="D88" s="175"/>
    </row>
    <row r="89" spans="1:4" hidden="1" x14ac:dyDescent="0.25">
      <c r="A89" s="268">
        <v>44378</v>
      </c>
      <c r="B89" s="268"/>
      <c r="C89" s="268">
        <v>44013</v>
      </c>
      <c r="D89" s="175"/>
    </row>
    <row r="90" spans="1:4" hidden="1" x14ac:dyDescent="0.25">
      <c r="A90" s="268">
        <v>44409</v>
      </c>
      <c r="B90" s="268"/>
      <c r="C90" s="268">
        <v>44044</v>
      </c>
      <c r="D90" s="175"/>
    </row>
    <row r="91" spans="1:4" hidden="1" x14ac:dyDescent="0.25">
      <c r="A91" s="268">
        <v>44440</v>
      </c>
      <c r="B91" s="268"/>
      <c r="C91" s="268">
        <v>44075</v>
      </c>
      <c r="D91" s="175"/>
    </row>
    <row r="92" spans="1:4" hidden="1" x14ac:dyDescent="0.25">
      <c r="A92" s="268">
        <v>44470</v>
      </c>
      <c r="B92" s="268"/>
      <c r="C92" s="268">
        <v>44105</v>
      </c>
      <c r="D92" s="175"/>
    </row>
    <row r="93" spans="1:4" hidden="1" x14ac:dyDescent="0.25">
      <c r="A93" s="268">
        <v>44501</v>
      </c>
      <c r="B93" s="268"/>
      <c r="C93" s="268">
        <v>44136</v>
      </c>
      <c r="D93" s="175"/>
    </row>
    <row r="94" spans="1:4" hidden="1" x14ac:dyDescent="0.25">
      <c r="A94" s="268">
        <v>44531</v>
      </c>
      <c r="B94" s="268"/>
      <c r="C94" s="268">
        <v>44166</v>
      </c>
      <c r="D94" s="175"/>
    </row>
    <row r="95" spans="1:4" hidden="1" x14ac:dyDescent="0.25">
      <c r="A95" s="268">
        <v>44562</v>
      </c>
      <c r="B95" s="268"/>
      <c r="C95" s="268">
        <v>44197</v>
      </c>
      <c r="D95" s="175"/>
    </row>
    <row r="96" spans="1:4" hidden="1" x14ac:dyDescent="0.25">
      <c r="A96" s="268">
        <v>44593</v>
      </c>
      <c r="B96" s="268"/>
      <c r="C96" s="268">
        <v>44228</v>
      </c>
      <c r="D96" s="175"/>
    </row>
    <row r="97" spans="1:4" hidden="1" x14ac:dyDescent="0.25">
      <c r="A97" s="268">
        <v>44621</v>
      </c>
      <c r="B97" s="268"/>
      <c r="C97" s="268">
        <v>44256</v>
      </c>
      <c r="D97" s="175"/>
    </row>
    <row r="98" spans="1:4" hidden="1" x14ac:dyDescent="0.25">
      <c r="A98" s="268">
        <v>44652</v>
      </c>
      <c r="B98" s="268"/>
      <c r="C98" s="268">
        <v>44287</v>
      </c>
      <c r="D98" s="175"/>
    </row>
    <row r="99" spans="1:4" hidden="1" x14ac:dyDescent="0.25">
      <c r="A99" s="268">
        <v>44682</v>
      </c>
      <c r="B99" s="268"/>
      <c r="C99" s="268">
        <v>44317</v>
      </c>
      <c r="D99" s="175"/>
    </row>
    <row r="100" spans="1:4" hidden="1" x14ac:dyDescent="0.25">
      <c r="A100" s="268">
        <v>44713</v>
      </c>
      <c r="B100" s="268"/>
      <c r="C100" s="268">
        <v>44348</v>
      </c>
      <c r="D100" s="175"/>
    </row>
    <row r="101" spans="1:4" hidden="1" x14ac:dyDescent="0.25">
      <c r="A101" s="268">
        <v>44743</v>
      </c>
      <c r="B101" s="268"/>
      <c r="C101" s="268">
        <v>44378</v>
      </c>
      <c r="D101" s="175"/>
    </row>
    <row r="102" spans="1:4" hidden="1" x14ac:dyDescent="0.25">
      <c r="A102" s="268">
        <v>44774</v>
      </c>
      <c r="B102" s="268"/>
      <c r="C102" s="268">
        <v>44409</v>
      </c>
      <c r="D102" s="175"/>
    </row>
    <row r="103" spans="1:4" hidden="1" x14ac:dyDescent="0.25">
      <c r="A103" s="268">
        <v>44805</v>
      </c>
      <c r="B103" s="268"/>
      <c r="C103" s="268">
        <v>44440</v>
      </c>
      <c r="D103" s="175"/>
    </row>
    <row r="104" spans="1:4" hidden="1" x14ac:dyDescent="0.25">
      <c r="A104" s="268">
        <v>44835</v>
      </c>
      <c r="B104" s="268"/>
      <c r="C104" s="268">
        <v>44470</v>
      </c>
      <c r="D104" s="175"/>
    </row>
    <row r="105" spans="1:4" hidden="1" x14ac:dyDescent="0.25">
      <c r="A105" s="268">
        <v>44866</v>
      </c>
      <c r="B105" s="268"/>
      <c r="C105" s="268">
        <v>44501</v>
      </c>
      <c r="D105" s="175"/>
    </row>
    <row r="106" spans="1:4" hidden="1" x14ac:dyDescent="0.25">
      <c r="A106" s="268">
        <v>44896</v>
      </c>
      <c r="B106" s="268"/>
      <c r="C106" s="268">
        <v>44531</v>
      </c>
      <c r="D106" s="175"/>
    </row>
    <row r="107" spans="1:4" hidden="1" x14ac:dyDescent="0.25">
      <c r="A107" s="175"/>
      <c r="B107" s="175"/>
      <c r="C107" s="175"/>
      <c r="D107" s="175"/>
    </row>
    <row r="108" spans="1:4" hidden="1" x14ac:dyDescent="0.25">
      <c r="A108" s="268">
        <v>43861</v>
      </c>
      <c r="B108" s="268"/>
      <c r="C108" s="268">
        <v>43496</v>
      </c>
      <c r="D108" s="175"/>
    </row>
    <row r="109" spans="1:4" hidden="1" x14ac:dyDescent="0.25">
      <c r="A109" s="268">
        <v>43890</v>
      </c>
      <c r="B109" s="268"/>
      <c r="C109" s="268">
        <v>43524</v>
      </c>
      <c r="D109" s="175"/>
    </row>
    <row r="110" spans="1:4" hidden="1" x14ac:dyDescent="0.25">
      <c r="A110" s="268">
        <v>43921</v>
      </c>
      <c r="B110" s="268"/>
      <c r="C110" s="268">
        <v>43555</v>
      </c>
      <c r="D110" s="175"/>
    </row>
    <row r="111" spans="1:4" hidden="1" x14ac:dyDescent="0.25">
      <c r="A111" s="268">
        <v>43951</v>
      </c>
      <c r="B111" s="268"/>
      <c r="C111" s="268">
        <v>43585</v>
      </c>
      <c r="D111" s="175"/>
    </row>
    <row r="112" spans="1:4" hidden="1" x14ac:dyDescent="0.25">
      <c r="A112" s="268">
        <v>43982</v>
      </c>
      <c r="B112" s="268"/>
      <c r="C112" s="268">
        <v>43616</v>
      </c>
      <c r="D112" s="175"/>
    </row>
    <row r="113" spans="1:4" hidden="1" x14ac:dyDescent="0.25">
      <c r="A113" s="268">
        <v>44012</v>
      </c>
      <c r="B113" s="268"/>
      <c r="C113" s="268">
        <v>43646</v>
      </c>
      <c r="D113" s="175"/>
    </row>
    <row r="114" spans="1:4" hidden="1" x14ac:dyDescent="0.25">
      <c r="A114" s="268">
        <v>44043</v>
      </c>
      <c r="B114" s="268"/>
      <c r="C114" s="268">
        <v>43677</v>
      </c>
      <c r="D114" s="175"/>
    </row>
    <row r="115" spans="1:4" hidden="1" x14ac:dyDescent="0.25">
      <c r="A115" s="268">
        <v>44074</v>
      </c>
      <c r="B115" s="268"/>
      <c r="C115" s="268">
        <v>43708</v>
      </c>
      <c r="D115" s="175"/>
    </row>
    <row r="116" spans="1:4" hidden="1" x14ac:dyDescent="0.25">
      <c r="A116" s="268">
        <v>44104</v>
      </c>
      <c r="B116" s="268"/>
      <c r="C116" s="268">
        <v>43738</v>
      </c>
      <c r="D116" s="175"/>
    </row>
    <row r="117" spans="1:4" hidden="1" x14ac:dyDescent="0.25">
      <c r="A117" s="268">
        <v>44135</v>
      </c>
      <c r="B117" s="268"/>
      <c r="C117" s="268">
        <v>43769</v>
      </c>
      <c r="D117" s="175"/>
    </row>
    <row r="118" spans="1:4" hidden="1" x14ac:dyDescent="0.25">
      <c r="A118" s="268">
        <v>44165</v>
      </c>
      <c r="B118" s="268"/>
      <c r="C118" s="268">
        <v>43799</v>
      </c>
      <c r="D118" s="175"/>
    </row>
    <row r="119" spans="1:4" hidden="1" x14ac:dyDescent="0.25">
      <c r="A119" s="268">
        <v>44196</v>
      </c>
      <c r="B119" s="268"/>
      <c r="C119" s="268">
        <v>43830</v>
      </c>
      <c r="D119" s="175"/>
    </row>
    <row r="120" spans="1:4" hidden="1" x14ac:dyDescent="0.25">
      <c r="A120" s="268">
        <v>44227</v>
      </c>
      <c r="B120" s="175"/>
      <c r="C120" s="268">
        <v>43861</v>
      </c>
      <c r="D120" s="175"/>
    </row>
    <row r="121" spans="1:4" hidden="1" x14ac:dyDescent="0.25">
      <c r="A121" s="268">
        <v>44255</v>
      </c>
      <c r="B121" s="175"/>
      <c r="C121" s="268">
        <v>43890</v>
      </c>
      <c r="D121" s="175"/>
    </row>
    <row r="122" spans="1:4" hidden="1" x14ac:dyDescent="0.25">
      <c r="A122" s="268">
        <v>44286</v>
      </c>
      <c r="C122" s="268">
        <v>43921</v>
      </c>
    </row>
    <row r="123" spans="1:4" hidden="1" x14ac:dyDescent="0.25">
      <c r="A123" s="268">
        <v>44316</v>
      </c>
      <c r="C123" s="268">
        <v>43951</v>
      </c>
    </row>
    <row r="124" spans="1:4" hidden="1" x14ac:dyDescent="0.25">
      <c r="A124" s="268">
        <v>44347</v>
      </c>
      <c r="C124" s="268">
        <v>43982</v>
      </c>
    </row>
    <row r="125" spans="1:4" hidden="1" x14ac:dyDescent="0.25">
      <c r="A125" s="268">
        <v>44377</v>
      </c>
      <c r="C125" s="268">
        <v>44012</v>
      </c>
    </row>
    <row r="126" spans="1:4" hidden="1" x14ac:dyDescent="0.25">
      <c r="A126" s="268">
        <v>44408</v>
      </c>
      <c r="C126" s="268">
        <v>44043</v>
      </c>
    </row>
    <row r="127" spans="1:4" hidden="1" x14ac:dyDescent="0.25">
      <c r="A127" s="268">
        <v>44439</v>
      </c>
      <c r="C127" s="268">
        <v>44074</v>
      </c>
    </row>
    <row r="128" spans="1:4" hidden="1" x14ac:dyDescent="0.25">
      <c r="A128" s="268">
        <v>44469</v>
      </c>
      <c r="C128" s="268">
        <v>44104</v>
      </c>
    </row>
    <row r="129" spans="1:3" hidden="1" x14ac:dyDescent="0.25">
      <c r="A129" s="268">
        <v>44500</v>
      </c>
      <c r="C129" s="268">
        <v>44135</v>
      </c>
    </row>
    <row r="130" spans="1:3" hidden="1" x14ac:dyDescent="0.25">
      <c r="A130" s="268">
        <v>44530</v>
      </c>
      <c r="C130" s="268">
        <v>44165</v>
      </c>
    </row>
    <row r="131" spans="1:3" hidden="1" x14ac:dyDescent="0.25">
      <c r="A131" s="268">
        <v>44561</v>
      </c>
      <c r="C131" s="268">
        <v>44196</v>
      </c>
    </row>
    <row r="132" spans="1:3" hidden="1" x14ac:dyDescent="0.25">
      <c r="A132" s="268">
        <v>44592</v>
      </c>
      <c r="C132" s="268">
        <v>44227</v>
      </c>
    </row>
    <row r="133" spans="1:3" hidden="1" x14ac:dyDescent="0.25">
      <c r="A133" s="268">
        <v>44620</v>
      </c>
      <c r="C133" s="268">
        <v>44255</v>
      </c>
    </row>
    <row r="134" spans="1:3" hidden="1" x14ac:dyDescent="0.25">
      <c r="A134" s="268">
        <v>44651</v>
      </c>
      <c r="C134" s="268">
        <v>44286</v>
      </c>
    </row>
    <row r="135" spans="1:3" hidden="1" x14ac:dyDescent="0.25">
      <c r="A135" s="268">
        <v>44681</v>
      </c>
      <c r="C135" s="268">
        <v>44316</v>
      </c>
    </row>
    <row r="136" spans="1:3" hidden="1" x14ac:dyDescent="0.25">
      <c r="A136" s="268">
        <v>44712</v>
      </c>
      <c r="C136" s="268">
        <v>44347</v>
      </c>
    </row>
    <row r="137" spans="1:3" hidden="1" x14ac:dyDescent="0.25">
      <c r="A137" s="268">
        <v>44742</v>
      </c>
      <c r="C137" s="268">
        <v>44377</v>
      </c>
    </row>
    <row r="138" spans="1:3" hidden="1" x14ac:dyDescent="0.25">
      <c r="A138" s="268">
        <v>44773</v>
      </c>
      <c r="C138" s="268">
        <v>44408</v>
      </c>
    </row>
    <row r="139" spans="1:3" hidden="1" x14ac:dyDescent="0.25">
      <c r="A139" s="268">
        <v>44804</v>
      </c>
      <c r="C139" s="268">
        <v>44439</v>
      </c>
    </row>
    <row r="140" spans="1:3" hidden="1" x14ac:dyDescent="0.25">
      <c r="A140" s="268">
        <v>44834</v>
      </c>
      <c r="C140" s="268">
        <v>44469</v>
      </c>
    </row>
    <row r="141" spans="1:3" hidden="1" x14ac:dyDescent="0.25">
      <c r="A141" s="268">
        <v>44865</v>
      </c>
      <c r="C141" s="268">
        <v>44500</v>
      </c>
    </row>
    <row r="142" spans="1:3" hidden="1" x14ac:dyDescent="0.25">
      <c r="A142" s="268">
        <v>44895</v>
      </c>
      <c r="C142" s="268">
        <v>44530</v>
      </c>
    </row>
    <row r="143" spans="1:3" hidden="1" x14ac:dyDescent="0.25">
      <c r="A143" s="268">
        <v>44926</v>
      </c>
      <c r="C143" s="268">
        <v>44561</v>
      </c>
    </row>
  </sheetData>
  <sheetProtection algorithmName="SHA-512" hashValue="KP8a9CYkupWu+xSGDrgex1YNJJAmCNyr2QwEBZOMjQQ2LRm65rACkaHpV4gDab51gnhxWI85ZK9YoZ0UplEMVw==" saltValue="2XPTsfA1aOYWFpdQNE/eFA==" spinCount="100000" sheet="1" selectLockedCells="1"/>
  <mergeCells count="27">
    <mergeCell ref="G55:K55"/>
    <mergeCell ref="D56:E56"/>
    <mergeCell ref="D57:E57"/>
    <mergeCell ref="D58:E58"/>
    <mergeCell ref="G56:K57"/>
    <mergeCell ref="H58:L59"/>
    <mergeCell ref="C25:C27"/>
    <mergeCell ref="D25:F25"/>
    <mergeCell ref="H25:H27"/>
    <mergeCell ref="I25:K25"/>
    <mergeCell ref="I28:J28"/>
    <mergeCell ref="D64:M64"/>
    <mergeCell ref="D65:M66"/>
    <mergeCell ref="C10:O10"/>
    <mergeCell ref="C5:O5"/>
    <mergeCell ref="C6:O6"/>
    <mergeCell ref="C7:O7"/>
    <mergeCell ref="C8:O8"/>
    <mergeCell ref="C9:O9"/>
    <mergeCell ref="I29:J29"/>
    <mergeCell ref="C11:O11"/>
    <mergeCell ref="C12:O12"/>
    <mergeCell ref="C13:O13"/>
    <mergeCell ref="C18:D18"/>
    <mergeCell ref="C19:O21"/>
    <mergeCell ref="C24:F24"/>
    <mergeCell ref="H24:K24"/>
  </mergeCells>
  <dataValidations count="10">
    <dataValidation type="list" allowBlank="1" showInputMessage="1" showErrorMessage="1" sqref="G28:G29 L28:L29" xr:uid="{00000000-0002-0000-0500-000000000000}">
      <formula1>$A$24:$A$38</formula1>
    </dataValidation>
    <dataValidation type="list" allowBlank="1" showInputMessage="1" showErrorMessage="1" sqref="G42:G43 L42:L43" xr:uid="{00000000-0002-0000-0500-000001000000}">
      <formula1>$A$40:$A$53</formula1>
    </dataValidation>
    <dataValidation type="list" allowBlank="1" showInputMessage="1" showErrorMessage="1" sqref="K28" xr:uid="{00000000-0002-0000-0500-000002000000}">
      <formula1>$A$70:$A$82</formula1>
    </dataValidation>
    <dataValidation type="list" allowBlank="1" showInputMessage="1" showErrorMessage="1" sqref="K42" xr:uid="{00000000-0002-0000-0500-000003000000}">
      <formula1>$C$70:$C$82</formula1>
    </dataValidation>
    <dataValidation type="list" allowBlank="1" showInputMessage="1" showErrorMessage="1" sqref="K29" xr:uid="{00000000-0002-0000-0500-000004000000}">
      <formula1>$A$107:$A$119</formula1>
    </dataValidation>
    <dataValidation type="list" allowBlank="1" showInputMessage="1" showErrorMessage="1" sqref="K43" xr:uid="{00000000-0002-0000-0500-000005000000}">
      <formula1>$C$107:$C$119</formula1>
    </dataValidation>
    <dataValidation type="list" allowBlank="1" showInputMessage="1" showErrorMessage="1" sqref="F42" xr:uid="{4BA03FAE-2DF3-4578-846F-1D325510D75C}">
      <formula1>$C$70:$C$106</formula1>
    </dataValidation>
    <dataValidation type="list" allowBlank="1" showInputMessage="1" showErrorMessage="1" sqref="F43" xr:uid="{E68CEAA8-C10F-466B-BACE-0B022B9687B4}">
      <formula1>$C$107:$C$143</formula1>
    </dataValidation>
    <dataValidation type="list" allowBlank="1" showInputMessage="1" showErrorMessage="1" sqref="F28" xr:uid="{76949E45-1FAE-42C7-92FA-CF78983EAEA9}">
      <formula1>$A$70:$A$106</formula1>
    </dataValidation>
    <dataValidation type="list" allowBlank="1" showInputMessage="1" showErrorMessage="1" sqref="F29" xr:uid="{3C5F5F35-60E7-4563-9AD2-CDA89A13310A}">
      <formula1>$A$107:$A$143</formula1>
    </dataValidation>
  </dataValidations>
  <hyperlinks>
    <hyperlink ref="G56" r:id="rId1" xr:uid="{00000000-0004-0000-0500-000000000000}"/>
  </hyperlinks>
  <pageMargins left="0.25" right="0.25" top="0.75" bottom="0.75" header="0.3" footer="0.3"/>
  <pageSetup paperSize="9" scale="28" fitToHeight="0" orientation="landscape" r:id="rId2"/>
  <rowBreaks count="1" manualBreakCount="1">
    <brk id="16" min="1"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2:V139"/>
  <sheetViews>
    <sheetView view="pageBreakPreview" topLeftCell="A25" zoomScale="55" zoomScaleNormal="40" zoomScaleSheetLayoutView="55" workbookViewId="0">
      <selection activeCell="C61" sqref="C61:L62"/>
    </sheetView>
  </sheetViews>
  <sheetFormatPr defaultColWidth="11.42578125" defaultRowHeight="15" x14ac:dyDescent="0.25"/>
  <cols>
    <col min="1" max="1" width="11.42578125" style="43"/>
    <col min="2" max="2" width="10.7109375" style="1" bestFit="1" customWidth="1"/>
    <col min="3" max="3" width="110.28515625" style="1" customWidth="1"/>
    <col min="4" max="4" width="11.7109375" style="1" customWidth="1"/>
    <col min="5" max="5" width="65.42578125" style="1" customWidth="1"/>
    <col min="6" max="6" width="27.28515625" style="1" customWidth="1"/>
    <col min="7" max="7" width="34.42578125" style="1" customWidth="1"/>
    <col min="8" max="8" width="33.42578125" style="1" customWidth="1"/>
    <col min="9" max="9" width="30" style="1" customWidth="1"/>
    <col min="10" max="10" width="31.140625" style="1" customWidth="1"/>
    <col min="11" max="11" width="25.7109375" style="1" customWidth="1"/>
    <col min="12" max="12" width="8.42578125" style="1" customWidth="1"/>
    <col min="13" max="19" width="11.42578125" style="1"/>
    <col min="20" max="20" width="140.85546875" style="1" customWidth="1"/>
    <col min="21" max="16384" width="11.42578125" style="1"/>
  </cols>
  <sheetData>
    <row r="2" spans="2:20" ht="15.75" thickBot="1" x14ac:dyDescent="0.3"/>
    <row r="3" spans="2:20" ht="47.25" thickBot="1" x14ac:dyDescent="0.75">
      <c r="B3" s="322" t="s">
        <v>59</v>
      </c>
      <c r="C3" s="323"/>
      <c r="D3" s="323"/>
      <c r="E3" s="323"/>
      <c r="F3" s="323"/>
      <c r="G3" s="323"/>
      <c r="H3" s="323"/>
      <c r="I3" s="323"/>
      <c r="J3" s="323"/>
      <c r="K3" s="323"/>
      <c r="L3" s="323"/>
      <c r="M3" s="323"/>
      <c r="N3" s="324"/>
    </row>
    <row r="4" spans="2:20" ht="28.5" customHeight="1" x14ac:dyDescent="0.35">
      <c r="B4" s="75"/>
      <c r="C4" s="77"/>
      <c r="D4" s="23"/>
      <c r="E4" s="17"/>
      <c r="F4" s="17"/>
      <c r="G4" s="12"/>
      <c r="H4" s="12"/>
      <c r="I4" s="12"/>
      <c r="J4" s="12"/>
      <c r="K4" s="12"/>
      <c r="L4" s="12"/>
      <c r="M4" s="12"/>
      <c r="N4" s="13"/>
      <c r="O4" s="2"/>
      <c r="P4" s="2"/>
      <c r="Q4" s="2"/>
      <c r="R4" s="2"/>
      <c r="S4" s="2"/>
      <c r="T4" s="2"/>
    </row>
    <row r="5" spans="2:20" ht="90" customHeight="1" x14ac:dyDescent="0.25">
      <c r="B5" s="465" t="s">
        <v>83</v>
      </c>
      <c r="C5" s="466"/>
      <c r="D5" s="466"/>
      <c r="E5" s="466"/>
      <c r="F5" s="466"/>
      <c r="G5" s="466"/>
      <c r="H5" s="466"/>
      <c r="I5" s="466"/>
      <c r="J5" s="466"/>
      <c r="K5" s="466"/>
      <c r="L5" s="466"/>
      <c r="M5" s="466"/>
      <c r="N5" s="467"/>
      <c r="O5" s="76"/>
      <c r="P5" s="76"/>
      <c r="Q5" s="76"/>
      <c r="R5" s="76"/>
      <c r="S5" s="76"/>
      <c r="T5" s="76"/>
    </row>
    <row r="6" spans="2:20" ht="125.25" customHeight="1" x14ac:dyDescent="0.25">
      <c r="B6" s="465" t="s">
        <v>151</v>
      </c>
      <c r="C6" s="466"/>
      <c r="D6" s="466"/>
      <c r="E6" s="466"/>
      <c r="F6" s="466"/>
      <c r="G6" s="466"/>
      <c r="H6" s="466"/>
      <c r="I6" s="466"/>
      <c r="J6" s="466"/>
      <c r="K6" s="466"/>
      <c r="L6" s="466"/>
      <c r="M6" s="466"/>
      <c r="N6" s="467"/>
      <c r="O6" s="76"/>
      <c r="P6" s="76"/>
      <c r="Q6" s="76"/>
      <c r="R6" s="76"/>
      <c r="S6" s="76"/>
      <c r="T6" s="76"/>
    </row>
    <row r="7" spans="2:20" ht="88.5" customHeight="1" x14ac:dyDescent="0.25">
      <c r="B7" s="465" t="s">
        <v>166</v>
      </c>
      <c r="C7" s="466"/>
      <c r="D7" s="466"/>
      <c r="E7" s="466"/>
      <c r="F7" s="466"/>
      <c r="G7" s="466"/>
      <c r="H7" s="466"/>
      <c r="I7" s="466"/>
      <c r="J7" s="466"/>
      <c r="K7" s="466"/>
      <c r="L7" s="466"/>
      <c r="M7" s="466"/>
      <c r="N7" s="467"/>
      <c r="O7" s="76"/>
      <c r="P7" s="76"/>
      <c r="Q7" s="76"/>
      <c r="R7" s="76"/>
      <c r="S7" s="76"/>
      <c r="T7" s="76"/>
    </row>
    <row r="8" spans="2:20" ht="122.25" customHeight="1" x14ac:dyDescent="0.25">
      <c r="B8" s="465" t="s">
        <v>167</v>
      </c>
      <c r="C8" s="466"/>
      <c r="D8" s="466"/>
      <c r="E8" s="466"/>
      <c r="F8" s="466"/>
      <c r="G8" s="466"/>
      <c r="H8" s="466"/>
      <c r="I8" s="466"/>
      <c r="J8" s="466"/>
      <c r="K8" s="466"/>
      <c r="L8" s="466"/>
      <c r="M8" s="466"/>
      <c r="N8" s="467"/>
      <c r="O8" s="76"/>
      <c r="P8" s="76"/>
      <c r="Q8" s="76"/>
      <c r="R8" s="76"/>
      <c r="S8" s="76"/>
      <c r="T8" s="76"/>
    </row>
    <row r="9" spans="2:20" ht="86.25" customHeight="1" x14ac:dyDescent="0.25">
      <c r="B9" s="465" t="s">
        <v>121</v>
      </c>
      <c r="C9" s="466"/>
      <c r="D9" s="466"/>
      <c r="E9" s="466"/>
      <c r="F9" s="466"/>
      <c r="G9" s="466"/>
      <c r="H9" s="466"/>
      <c r="I9" s="466"/>
      <c r="J9" s="466"/>
      <c r="K9" s="466"/>
      <c r="L9" s="466"/>
      <c r="M9" s="466"/>
      <c r="N9" s="467"/>
      <c r="O9" s="76"/>
      <c r="P9" s="76"/>
      <c r="Q9" s="76"/>
      <c r="R9" s="76"/>
      <c r="S9" s="76"/>
      <c r="T9" s="76"/>
    </row>
    <row r="10" spans="2:20" ht="137.25" customHeight="1" thickBot="1" x14ac:dyDescent="0.3">
      <c r="B10" s="468" t="str">
        <f>IF(E56&gt;0," -) Bitte fahren Sie mit der Befüllung des Tabellenblatts Entschädigungsanspruch fort."," -) Bitte ermitteln Sie zunächst den auf Basis Ihrer Unterlagen ableitbaren vorläufigen Verdienstentgang, bevor Sie mit der Befüllung des Tabellenblatts Entschädigungsanspruch beginnen.")</f>
        <v xml:space="preserve"> -) Bitte ermitteln Sie zunächst den auf Basis Ihrer Unterlagen ableitbaren vorläufigen Verdienstentgang, bevor Sie mit der Befüllung des Tabellenblatts Entschädigungsanspruch beginnen.</v>
      </c>
      <c r="C10" s="469"/>
      <c r="D10" s="469"/>
      <c r="E10" s="469"/>
      <c r="F10" s="469"/>
      <c r="G10" s="469"/>
      <c r="H10" s="469"/>
      <c r="I10" s="469"/>
      <c r="J10" s="469"/>
      <c r="K10" s="469"/>
      <c r="L10" s="469"/>
      <c r="M10" s="469"/>
      <c r="N10" s="470"/>
      <c r="O10" s="76"/>
      <c r="P10" s="76"/>
      <c r="Q10" s="76"/>
      <c r="R10" s="76"/>
      <c r="S10" s="76"/>
      <c r="T10" s="76"/>
    </row>
    <row r="11" spans="2:20" x14ac:dyDescent="0.25">
      <c r="O11" s="2"/>
      <c r="P11" s="2"/>
      <c r="Q11" s="2"/>
      <c r="R11" s="2"/>
      <c r="S11" s="2"/>
      <c r="T11" s="2"/>
    </row>
    <row r="14" spans="2:20" ht="15.75" thickBot="1" x14ac:dyDescent="0.3"/>
    <row r="15" spans="2:20" ht="47.25" thickBot="1" x14ac:dyDescent="0.75">
      <c r="B15" s="322" t="s">
        <v>44</v>
      </c>
      <c r="C15" s="323"/>
      <c r="D15" s="323"/>
      <c r="E15" s="323"/>
      <c r="F15" s="323"/>
      <c r="G15" s="323"/>
      <c r="H15" s="323"/>
      <c r="I15" s="323"/>
      <c r="J15" s="323"/>
      <c r="K15" s="323"/>
      <c r="L15" s="323"/>
      <c r="M15" s="323"/>
      <c r="N15" s="324"/>
    </row>
    <row r="16" spans="2:20" ht="46.5" x14ac:dyDescent="0.25">
      <c r="B16" s="473" t="str">
        <f>"Unternehmen / Firma:"&amp;" "&amp;Stammdaten!F13</f>
        <v xml:space="preserve">Unternehmen / Firma: </v>
      </c>
      <c r="C16" s="474"/>
      <c r="D16" s="474"/>
      <c r="E16" s="474"/>
      <c r="F16" s="319"/>
      <c r="G16" s="3"/>
      <c r="H16" s="3"/>
      <c r="I16" s="3"/>
      <c r="J16" s="3"/>
      <c r="K16" s="3"/>
      <c r="L16" s="3"/>
      <c r="M16" s="3"/>
      <c r="N16" s="4"/>
    </row>
    <row r="17" spans="1:18" ht="15" customHeight="1" x14ac:dyDescent="0.25">
      <c r="B17" s="475" t="s">
        <v>154</v>
      </c>
      <c r="C17" s="476"/>
      <c r="D17" s="476"/>
      <c r="E17" s="476"/>
      <c r="F17" s="476"/>
      <c r="G17" s="476"/>
      <c r="H17" s="476"/>
      <c r="I17" s="476"/>
      <c r="J17" s="476"/>
      <c r="K17" s="476"/>
      <c r="L17" s="476"/>
      <c r="M17" s="476"/>
      <c r="N17" s="477"/>
    </row>
    <row r="18" spans="1:18" ht="15" customHeight="1" x14ac:dyDescent="0.25">
      <c r="B18" s="475"/>
      <c r="C18" s="476"/>
      <c r="D18" s="476"/>
      <c r="E18" s="476"/>
      <c r="F18" s="476"/>
      <c r="G18" s="476"/>
      <c r="H18" s="476"/>
      <c r="I18" s="476"/>
      <c r="J18" s="476"/>
      <c r="K18" s="476"/>
      <c r="L18" s="476"/>
      <c r="M18" s="476"/>
      <c r="N18" s="477"/>
    </row>
    <row r="19" spans="1:18" ht="15.75" customHeight="1" x14ac:dyDescent="0.25">
      <c r="B19" s="475"/>
      <c r="C19" s="476"/>
      <c r="D19" s="476"/>
      <c r="E19" s="476"/>
      <c r="F19" s="476"/>
      <c r="G19" s="476"/>
      <c r="H19" s="476"/>
      <c r="I19" s="476"/>
      <c r="J19" s="476"/>
      <c r="K19" s="476"/>
      <c r="L19" s="476"/>
      <c r="M19" s="476"/>
      <c r="N19" s="477"/>
    </row>
    <row r="20" spans="1:18" x14ac:dyDescent="0.25">
      <c r="B20" s="5"/>
      <c r="C20" s="6"/>
      <c r="D20" s="480"/>
      <c r="E20" s="480"/>
      <c r="F20" s="480"/>
      <c r="G20" s="480"/>
      <c r="H20" s="480"/>
      <c r="I20" s="6"/>
      <c r="J20" s="6"/>
      <c r="K20" s="6"/>
      <c r="L20" s="6"/>
      <c r="M20" s="6"/>
      <c r="N20" s="7"/>
    </row>
    <row r="21" spans="1:18" x14ac:dyDescent="0.25">
      <c r="A21" s="300">
        <v>43831</v>
      </c>
      <c r="B21" s="5"/>
      <c r="C21" s="6"/>
      <c r="D21" s="6"/>
      <c r="E21" s="6"/>
      <c r="F21" s="6"/>
      <c r="G21" s="6"/>
      <c r="H21" s="6"/>
      <c r="I21" s="6"/>
      <c r="J21" s="6"/>
      <c r="K21" s="6"/>
      <c r="L21" s="6"/>
      <c r="M21" s="6"/>
      <c r="N21" s="7"/>
    </row>
    <row r="22" spans="1:18" ht="26.25" x14ac:dyDescent="0.4">
      <c r="A22" s="300">
        <v>43862</v>
      </c>
      <c r="B22" s="478" t="s">
        <v>23</v>
      </c>
      <c r="C22" s="27"/>
      <c r="D22" s="27"/>
      <c r="E22" s="27"/>
      <c r="F22" s="27"/>
      <c r="G22" s="27"/>
      <c r="H22" s="27"/>
      <c r="I22" s="27"/>
      <c r="J22" s="27"/>
      <c r="K22" s="27"/>
      <c r="L22" s="6"/>
      <c r="M22" s="6"/>
      <c r="N22" s="7"/>
    </row>
    <row r="23" spans="1:18" ht="27" thickBot="1" x14ac:dyDescent="0.45">
      <c r="A23" s="300">
        <v>43891</v>
      </c>
      <c r="B23" s="479"/>
      <c r="C23" s="27"/>
      <c r="D23" s="27"/>
      <c r="E23" s="27"/>
      <c r="F23" s="27"/>
      <c r="G23" s="27"/>
      <c r="H23" s="27"/>
      <c r="I23" s="27"/>
      <c r="J23" s="27"/>
      <c r="K23" s="27"/>
      <c r="L23" s="6"/>
      <c r="M23" s="6"/>
      <c r="N23" s="7"/>
      <c r="O23" s="2"/>
      <c r="P23" s="2"/>
      <c r="Q23" s="2"/>
      <c r="R23" s="2"/>
    </row>
    <row r="24" spans="1:18" ht="27" thickBot="1" x14ac:dyDescent="0.45">
      <c r="A24" s="300">
        <v>43922</v>
      </c>
      <c r="B24" s="479"/>
      <c r="C24" s="27"/>
      <c r="D24" s="27"/>
      <c r="E24" s="104" t="s">
        <v>16</v>
      </c>
      <c r="F24" s="26"/>
      <c r="G24" s="26"/>
      <c r="H24" s="26"/>
      <c r="I24" s="26"/>
      <c r="J24" s="26"/>
      <c r="K24" s="26"/>
      <c r="L24" s="6"/>
      <c r="M24" s="6"/>
      <c r="N24" s="7"/>
    </row>
    <row r="25" spans="1:18" ht="33.75" customHeight="1" x14ac:dyDescent="0.4">
      <c r="A25" s="300">
        <v>43952</v>
      </c>
      <c r="B25" s="34">
        <v>1</v>
      </c>
      <c r="C25" s="109" t="s">
        <v>73</v>
      </c>
      <c r="D25" s="110"/>
      <c r="E25" s="188"/>
      <c r="F25" s="103"/>
      <c r="G25" s="103"/>
      <c r="H25" s="103"/>
      <c r="I25" s="103"/>
      <c r="J25" s="103"/>
      <c r="K25" s="103"/>
      <c r="L25" s="6"/>
      <c r="M25" s="6"/>
      <c r="N25" s="7"/>
    </row>
    <row r="26" spans="1:18" ht="33.75" customHeight="1" thickBot="1" x14ac:dyDescent="0.45">
      <c r="A26" s="300"/>
      <c r="B26" s="34">
        <v>2</v>
      </c>
      <c r="C26" s="109" t="s">
        <v>74</v>
      </c>
      <c r="D26" s="110"/>
      <c r="E26" s="189"/>
      <c r="F26" s="103"/>
      <c r="G26" s="103"/>
      <c r="H26" s="103"/>
      <c r="I26" s="103"/>
      <c r="J26" s="103"/>
      <c r="K26" s="103"/>
      <c r="L26" s="6"/>
      <c r="M26" s="6"/>
      <c r="N26" s="7"/>
    </row>
    <row r="27" spans="1:18" ht="27" hidden="1" customHeight="1" x14ac:dyDescent="0.5">
      <c r="A27" s="300">
        <v>43983</v>
      </c>
      <c r="B27" s="35"/>
      <c r="C27" s="36" t="s">
        <v>25</v>
      </c>
      <c r="D27" s="27"/>
      <c r="E27" s="105">
        <f>E26-E25+1</f>
        <v>1</v>
      </c>
      <c r="F27" s="49"/>
      <c r="G27" s="49"/>
      <c r="H27" s="49"/>
      <c r="I27" s="49"/>
      <c r="J27" s="49"/>
      <c r="K27" s="49"/>
      <c r="L27" s="6"/>
      <c r="M27" s="6"/>
      <c r="N27" s="7"/>
    </row>
    <row r="28" spans="1:18" ht="27" hidden="1" customHeight="1" x14ac:dyDescent="0.5">
      <c r="A28" s="300"/>
      <c r="B28" s="35"/>
      <c r="C28" s="36" t="s">
        <v>87</v>
      </c>
      <c r="D28" s="27"/>
      <c r="E28" s="105">
        <f>MONTH(E26-E25)</f>
        <v>1</v>
      </c>
      <c r="F28" s="49"/>
      <c r="G28" s="49"/>
      <c r="H28" s="49"/>
      <c r="I28" s="49"/>
      <c r="J28" s="49"/>
      <c r="K28" s="49"/>
      <c r="L28" s="6"/>
      <c r="M28" s="6"/>
      <c r="N28" s="7"/>
    </row>
    <row r="29" spans="1:18" ht="27" customHeight="1" x14ac:dyDescent="0.5">
      <c r="A29" s="300">
        <v>44013</v>
      </c>
      <c r="B29" s="35"/>
      <c r="C29" s="36"/>
      <c r="D29" s="27"/>
      <c r="E29" s="49"/>
      <c r="F29" s="49"/>
      <c r="G29" s="49"/>
      <c r="H29" s="49"/>
      <c r="I29" s="49"/>
      <c r="J29" s="49"/>
      <c r="K29" s="49"/>
      <c r="L29" s="6"/>
      <c r="M29" s="6"/>
      <c r="N29" s="7"/>
    </row>
    <row r="30" spans="1:18" ht="33.75" customHeight="1" x14ac:dyDescent="0.4">
      <c r="A30" s="300">
        <v>44044</v>
      </c>
      <c r="B30" s="34">
        <v>3</v>
      </c>
      <c r="C30" s="24" t="s">
        <v>10</v>
      </c>
      <c r="D30" s="24"/>
      <c r="E30" s="187">
        <v>0</v>
      </c>
      <c r="F30" s="28"/>
      <c r="G30" s="28"/>
      <c r="H30" s="28"/>
      <c r="I30" s="28"/>
      <c r="J30" s="28"/>
      <c r="K30" s="28"/>
      <c r="L30" s="6"/>
      <c r="M30" s="6"/>
      <c r="N30" s="7"/>
    </row>
    <row r="31" spans="1:18" ht="33.75" x14ac:dyDescent="0.4">
      <c r="A31" s="300">
        <v>44075</v>
      </c>
      <c r="B31" s="34">
        <v>4</v>
      </c>
      <c r="C31" s="24" t="s">
        <v>18</v>
      </c>
      <c r="D31" s="24"/>
      <c r="E31" s="187">
        <v>0</v>
      </c>
      <c r="F31" s="28"/>
      <c r="G31" s="28"/>
      <c r="H31" s="28"/>
      <c r="I31" s="28"/>
      <c r="J31" s="28"/>
      <c r="K31" s="28"/>
      <c r="L31" s="6"/>
      <c r="M31" s="6"/>
      <c r="N31" s="7"/>
    </row>
    <row r="32" spans="1:18" ht="33.75" x14ac:dyDescent="0.5">
      <c r="A32" s="300">
        <v>44105</v>
      </c>
      <c r="B32" s="35"/>
      <c r="C32" s="37" t="s">
        <v>19</v>
      </c>
      <c r="D32" s="38"/>
      <c r="E32" s="39">
        <f>SUM(E30:E31)</f>
        <v>0</v>
      </c>
      <c r="F32" s="41"/>
      <c r="G32" s="41"/>
      <c r="H32" s="41"/>
      <c r="I32" s="41"/>
      <c r="J32" s="41"/>
      <c r="K32" s="41"/>
      <c r="L32" s="6"/>
      <c r="M32" s="6"/>
      <c r="N32" s="7"/>
    </row>
    <row r="33" spans="1:16" ht="33.75" x14ac:dyDescent="0.4">
      <c r="A33" s="300">
        <v>44136</v>
      </c>
      <c r="B33" s="34">
        <v>5</v>
      </c>
      <c r="C33" s="24" t="s">
        <v>11</v>
      </c>
      <c r="D33" s="31"/>
      <c r="E33" s="187">
        <v>0</v>
      </c>
      <c r="F33" s="28"/>
      <c r="G33" s="28"/>
      <c r="H33" s="28"/>
      <c r="I33" s="28"/>
      <c r="J33" s="28"/>
      <c r="K33" s="28"/>
      <c r="L33" s="6"/>
      <c r="M33" s="6"/>
      <c r="N33" s="7"/>
    </row>
    <row r="34" spans="1:16" ht="33.75" x14ac:dyDescent="0.4">
      <c r="A34" s="300">
        <v>44166</v>
      </c>
      <c r="B34" s="34">
        <v>6</v>
      </c>
      <c r="C34" s="24" t="s">
        <v>7</v>
      </c>
      <c r="D34" s="31"/>
      <c r="E34" s="187">
        <v>0</v>
      </c>
      <c r="F34" s="28"/>
      <c r="G34" s="28"/>
      <c r="H34" s="28"/>
      <c r="I34" s="28"/>
      <c r="J34" s="28"/>
      <c r="K34" s="28"/>
      <c r="L34" s="6"/>
      <c r="M34" s="6"/>
      <c r="N34" s="7"/>
    </row>
    <row r="35" spans="1:16" ht="33.75" x14ac:dyDescent="0.4">
      <c r="B35" s="34">
        <v>7</v>
      </c>
      <c r="C35" s="107" t="s">
        <v>20</v>
      </c>
      <c r="D35" s="108"/>
      <c r="E35" s="195">
        <v>0</v>
      </c>
      <c r="F35" s="28"/>
      <c r="G35" s="28"/>
      <c r="H35" s="28"/>
      <c r="I35" s="28"/>
      <c r="J35" s="28"/>
      <c r="K35" s="28"/>
      <c r="L35" s="6"/>
      <c r="M35" s="6"/>
      <c r="N35" s="7"/>
    </row>
    <row r="36" spans="1:16" ht="33.75" x14ac:dyDescent="0.4">
      <c r="A36" s="79"/>
      <c r="B36" s="34">
        <v>8</v>
      </c>
      <c r="C36" s="25" t="s">
        <v>8</v>
      </c>
      <c r="D36" s="24"/>
      <c r="E36" s="32">
        <f>E32-SUM(E33:E35)</f>
        <v>0</v>
      </c>
      <c r="F36" s="41"/>
      <c r="G36" s="41"/>
      <c r="H36" s="41"/>
      <c r="I36" s="41"/>
      <c r="J36" s="41"/>
      <c r="K36" s="41"/>
      <c r="L36" s="6"/>
      <c r="M36" s="6"/>
      <c r="N36" s="7"/>
    </row>
    <row r="37" spans="1:16" x14ac:dyDescent="0.25">
      <c r="A37" s="79"/>
      <c r="B37" s="60"/>
      <c r="C37" s="59"/>
      <c r="D37" s="6"/>
      <c r="E37" s="55"/>
      <c r="F37" s="55"/>
      <c r="G37" s="55"/>
      <c r="H37" s="56"/>
      <c r="I37" s="6"/>
      <c r="J37" s="6"/>
      <c r="K37" s="57"/>
      <c r="L37" s="6"/>
      <c r="M37" s="6"/>
      <c r="N37" s="7"/>
      <c r="P37" s="54"/>
    </row>
    <row r="38" spans="1:16" x14ac:dyDescent="0.25">
      <c r="A38" s="79"/>
      <c r="B38" s="60"/>
      <c r="C38" s="59"/>
      <c r="D38" s="6"/>
      <c r="E38" s="55"/>
      <c r="F38" s="55"/>
      <c r="G38" s="55"/>
      <c r="H38" s="56"/>
      <c r="I38" s="6"/>
      <c r="J38" s="6"/>
      <c r="K38" s="57"/>
      <c r="L38" s="6"/>
      <c r="M38" s="6"/>
      <c r="N38" s="7"/>
      <c r="P38" s="54"/>
    </row>
    <row r="39" spans="1:16" ht="41.25" customHeight="1" x14ac:dyDescent="0.25">
      <c r="A39" s="79"/>
      <c r="B39" s="60"/>
      <c r="C39" s="59"/>
      <c r="D39" s="6"/>
      <c r="E39" s="55"/>
      <c r="F39" s="55"/>
      <c r="G39" s="55"/>
      <c r="H39" s="56"/>
      <c r="I39" s="6"/>
      <c r="J39" s="6"/>
      <c r="K39" s="57"/>
      <c r="L39" s="6"/>
      <c r="M39" s="6"/>
      <c r="N39" s="7"/>
      <c r="P39" s="54"/>
    </row>
    <row r="40" spans="1:16" ht="33.75" x14ac:dyDescent="0.5">
      <c r="A40" s="79"/>
      <c r="B40" s="40">
        <v>9</v>
      </c>
      <c r="C40" s="472" t="s">
        <v>27</v>
      </c>
      <c r="D40" s="472"/>
      <c r="E40" s="196"/>
      <c r="F40" s="55"/>
      <c r="G40" s="55"/>
      <c r="H40" s="56"/>
      <c r="I40" s="6"/>
      <c r="J40" s="6"/>
      <c r="K40" s="57"/>
      <c r="L40" s="6"/>
      <c r="M40" s="6"/>
      <c r="N40" s="7"/>
      <c r="P40" s="54"/>
    </row>
    <row r="41" spans="1:16" x14ac:dyDescent="0.25">
      <c r="A41" s="79"/>
      <c r="B41" s="60"/>
      <c r="C41" s="59"/>
      <c r="D41" s="6"/>
      <c r="E41" s="55"/>
      <c r="F41" s="55"/>
      <c r="G41" s="55"/>
      <c r="H41" s="56"/>
      <c r="I41" s="6"/>
      <c r="J41" s="6"/>
      <c r="K41" s="57"/>
      <c r="L41" s="6"/>
      <c r="M41" s="6"/>
      <c r="N41" s="7"/>
      <c r="P41" s="54"/>
    </row>
    <row r="42" spans="1:16" x14ac:dyDescent="0.25">
      <c r="A42" s="79"/>
      <c r="B42" s="60"/>
      <c r="C42" s="59"/>
      <c r="D42" s="6"/>
      <c r="E42" s="55"/>
      <c r="F42" s="55"/>
      <c r="G42" s="55"/>
      <c r="H42" s="56"/>
      <c r="I42" s="6"/>
      <c r="J42" s="6"/>
      <c r="K42" s="57"/>
      <c r="L42" s="6"/>
      <c r="M42" s="6"/>
      <c r="N42" s="7"/>
      <c r="P42" s="54"/>
    </row>
    <row r="43" spans="1:16" ht="33.75" x14ac:dyDescent="0.4">
      <c r="A43" s="79"/>
      <c r="B43" s="34">
        <v>10</v>
      </c>
      <c r="C43" s="24" t="s">
        <v>10</v>
      </c>
      <c r="D43" s="24"/>
      <c r="E43" s="187">
        <v>0</v>
      </c>
      <c r="F43" s="55"/>
      <c r="G43" s="55"/>
      <c r="H43" s="56"/>
      <c r="I43" s="6"/>
      <c r="J43" s="6"/>
      <c r="K43" s="57"/>
      <c r="L43" s="6"/>
      <c r="M43" s="6"/>
      <c r="N43" s="7"/>
      <c r="P43" s="54"/>
    </row>
    <row r="44" spans="1:16" ht="33.75" x14ac:dyDescent="0.4">
      <c r="A44" s="79"/>
      <c r="B44" s="34">
        <v>11</v>
      </c>
      <c r="C44" s="24" t="s">
        <v>18</v>
      </c>
      <c r="D44" s="24"/>
      <c r="E44" s="187">
        <v>0</v>
      </c>
      <c r="F44" s="55"/>
      <c r="G44" s="55"/>
      <c r="H44" s="56"/>
      <c r="I44" s="6"/>
      <c r="J44" s="6"/>
      <c r="K44" s="57"/>
      <c r="L44" s="6"/>
      <c r="M44" s="6"/>
      <c r="N44" s="7"/>
      <c r="P44" s="54"/>
    </row>
    <row r="45" spans="1:16" ht="33.75" x14ac:dyDescent="0.5">
      <c r="A45" s="79"/>
      <c r="B45" s="35"/>
      <c r="C45" s="37" t="s">
        <v>19</v>
      </c>
      <c r="D45" s="38"/>
      <c r="E45" s="39">
        <f>SUM(E43:E44)</f>
        <v>0</v>
      </c>
      <c r="F45" s="55"/>
      <c r="G45" s="55"/>
      <c r="H45" s="56"/>
      <c r="I45" s="6"/>
      <c r="J45" s="6"/>
      <c r="K45" s="57"/>
      <c r="L45" s="6"/>
      <c r="M45" s="6"/>
      <c r="N45" s="7"/>
      <c r="P45" s="54"/>
    </row>
    <row r="46" spans="1:16" ht="33.75" x14ac:dyDescent="0.4">
      <c r="A46" s="79"/>
      <c r="B46" s="34">
        <v>12</v>
      </c>
      <c r="C46" s="24" t="s">
        <v>11</v>
      </c>
      <c r="D46" s="31"/>
      <c r="E46" s="187">
        <v>0</v>
      </c>
      <c r="F46" s="55"/>
      <c r="G46" s="55"/>
      <c r="H46" s="56"/>
      <c r="I46" s="6"/>
      <c r="J46" s="6"/>
      <c r="K46" s="57"/>
      <c r="L46" s="6"/>
      <c r="M46" s="6"/>
      <c r="N46" s="7"/>
      <c r="P46" s="54"/>
    </row>
    <row r="47" spans="1:16" ht="33.75" x14ac:dyDescent="0.4">
      <c r="A47" s="79"/>
      <c r="B47" s="34">
        <v>13</v>
      </c>
      <c r="C47" s="24" t="s">
        <v>7</v>
      </c>
      <c r="D47" s="31"/>
      <c r="E47" s="187">
        <v>0</v>
      </c>
      <c r="F47" s="55"/>
      <c r="G47" s="55"/>
      <c r="H47" s="56"/>
      <c r="I47" s="6"/>
      <c r="J47" s="6"/>
      <c r="K47" s="57"/>
      <c r="L47" s="6"/>
      <c r="M47" s="6"/>
      <c r="N47" s="7"/>
      <c r="P47" s="54"/>
    </row>
    <row r="48" spans="1:16" ht="33.75" x14ac:dyDescent="0.4">
      <c r="A48" s="79"/>
      <c r="B48" s="116">
        <v>14</v>
      </c>
      <c r="C48" s="107" t="s">
        <v>20</v>
      </c>
      <c r="D48" s="108"/>
      <c r="E48" s="195">
        <v>0</v>
      </c>
      <c r="F48" s="55"/>
      <c r="G48" s="55"/>
      <c r="H48" s="56"/>
      <c r="I48" s="6"/>
      <c r="J48" s="6"/>
      <c r="K48" s="57"/>
      <c r="L48" s="6"/>
      <c r="M48" s="6"/>
      <c r="N48" s="7"/>
      <c r="P48" s="54"/>
    </row>
    <row r="49" spans="1:22" ht="33.75" x14ac:dyDescent="0.4">
      <c r="A49" s="79"/>
      <c r="B49" s="116"/>
      <c r="C49" s="25" t="s">
        <v>8</v>
      </c>
      <c r="D49" s="24"/>
      <c r="E49" s="32">
        <f>E45-SUM(E46:E48)</f>
        <v>0</v>
      </c>
      <c r="F49" s="55"/>
      <c r="G49" s="55"/>
      <c r="H49" s="56"/>
      <c r="I49" s="55"/>
      <c r="J49" s="6"/>
      <c r="K49" s="57"/>
      <c r="L49" s="6"/>
      <c r="M49" s="6"/>
      <c r="N49" s="7"/>
      <c r="P49" s="54"/>
    </row>
    <row r="50" spans="1:22" ht="33.75" hidden="1" x14ac:dyDescent="0.25">
      <c r="A50" s="79"/>
      <c r="B50" s="117"/>
      <c r="C50" s="59"/>
      <c r="D50" s="6"/>
      <c r="E50" s="55"/>
      <c r="F50" s="55"/>
      <c r="G50" s="55"/>
      <c r="H50" s="56"/>
      <c r="I50" s="6"/>
      <c r="J50" s="6"/>
      <c r="K50" s="57"/>
      <c r="L50" s="6"/>
      <c r="M50" s="6"/>
      <c r="N50" s="7"/>
      <c r="P50" s="54"/>
    </row>
    <row r="51" spans="1:22" ht="33.75" hidden="1" x14ac:dyDescent="0.25">
      <c r="A51" s="79"/>
      <c r="B51" s="117"/>
      <c r="C51" s="59"/>
      <c r="D51" s="6"/>
      <c r="E51" s="55"/>
      <c r="F51" s="55"/>
      <c r="G51" s="55"/>
      <c r="H51" s="56"/>
      <c r="I51" s="51"/>
      <c r="J51" s="6"/>
      <c r="K51" s="57"/>
      <c r="L51" s="6"/>
      <c r="M51" s="6"/>
      <c r="N51" s="7"/>
      <c r="P51" s="54"/>
    </row>
    <row r="52" spans="1:22" ht="21" hidden="1" x14ac:dyDescent="0.35">
      <c r="B52" s="5"/>
      <c r="C52" s="58"/>
      <c r="D52" s="58"/>
      <c r="E52" s="58"/>
      <c r="F52" s="58"/>
      <c r="G52" s="58"/>
      <c r="H52" s="58"/>
      <c r="I52" s="29"/>
      <c r="J52" s="29"/>
      <c r="K52" s="6"/>
      <c r="L52" s="6"/>
      <c r="M52" s="6"/>
      <c r="N52" s="7"/>
      <c r="Q52" s="15"/>
      <c r="R52" s="15"/>
      <c r="S52" s="15"/>
      <c r="T52" s="15"/>
      <c r="U52" s="15"/>
      <c r="V52" s="15"/>
    </row>
    <row r="53" spans="1:22" ht="26.25" hidden="1" x14ac:dyDescent="0.4">
      <c r="B53" s="5"/>
      <c r="C53" s="36" t="s">
        <v>25</v>
      </c>
      <c r="D53" s="53"/>
      <c r="E53" s="49">
        <f>DAY(EOMONTH(E40,0))</f>
        <v>31</v>
      </c>
      <c r="F53" s="6"/>
      <c r="G53" s="49"/>
      <c r="H53" s="6"/>
      <c r="I53" s="6"/>
      <c r="J53" s="6"/>
      <c r="K53" s="61"/>
      <c r="L53" s="6"/>
      <c r="M53" s="6"/>
      <c r="N53" s="7"/>
      <c r="Q53" s="52"/>
    </row>
    <row r="54" spans="1:22" ht="33.75" customHeight="1" x14ac:dyDescent="0.4">
      <c r="B54" s="34">
        <v>15</v>
      </c>
      <c r="C54" s="27" t="s">
        <v>168</v>
      </c>
      <c r="D54" s="27"/>
      <c r="E54" s="111">
        <f>(E49/E53*E27)</f>
        <v>0</v>
      </c>
      <c r="F54" s="6"/>
      <c r="G54" s="471" t="str">
        <f>IF('Anwendungsbereich iSd EpiG-VO'!$K$32="Ja","Bitte erläutern Sie die Berechnung der einzelnen Position(en) in den Zeiträumen, die von einer planmäßigen oder behördlich gemäß § 32 Abs 1 Z 1, 3 oder 5 EpiG verfügten Niederlegung des Betriebs betroffen sind."," ")</f>
        <v xml:space="preserve"> </v>
      </c>
      <c r="H54" s="471"/>
      <c r="I54" s="471"/>
      <c r="J54" s="471"/>
      <c r="K54" s="471"/>
      <c r="L54" s="471"/>
      <c r="M54" s="471"/>
      <c r="N54" s="7"/>
    </row>
    <row r="55" spans="1:22" ht="26.25" customHeight="1" x14ac:dyDescent="0.4">
      <c r="B55" s="5"/>
      <c r="C55" s="27" t="s">
        <v>28</v>
      </c>
      <c r="D55" s="27"/>
      <c r="E55" s="111">
        <f>E36</f>
        <v>0</v>
      </c>
      <c r="F55" s="6"/>
      <c r="G55" s="471"/>
      <c r="H55" s="471"/>
      <c r="I55" s="471"/>
      <c r="J55" s="471"/>
      <c r="K55" s="471"/>
      <c r="L55" s="471"/>
      <c r="M55" s="471"/>
      <c r="N55" s="7"/>
    </row>
    <row r="56" spans="1:22" ht="27" thickBot="1" x14ac:dyDescent="0.45">
      <c r="B56" s="5"/>
      <c r="C56" s="46" t="s">
        <v>9</v>
      </c>
      <c r="D56" s="47"/>
      <c r="E56" s="48">
        <f>E54-E55</f>
        <v>0</v>
      </c>
      <c r="F56" s="100"/>
      <c r="G56" s="471"/>
      <c r="H56" s="471"/>
      <c r="I56" s="471"/>
      <c r="J56" s="471"/>
      <c r="K56" s="471"/>
      <c r="L56" s="471"/>
      <c r="M56" s="471"/>
      <c r="N56" s="7"/>
    </row>
    <row r="57" spans="1:22" ht="15.75" thickTop="1" x14ac:dyDescent="0.25">
      <c r="B57" s="5"/>
      <c r="C57" s="6"/>
      <c r="D57" s="6"/>
      <c r="E57" s="6"/>
      <c r="F57" s="6"/>
      <c r="G57" s="30"/>
      <c r="H57" s="50"/>
      <c r="I57" s="6"/>
      <c r="J57" s="6"/>
      <c r="K57" s="6"/>
      <c r="L57" s="6"/>
      <c r="M57" s="6"/>
      <c r="N57" s="7"/>
    </row>
    <row r="58" spans="1:22" x14ac:dyDescent="0.25">
      <c r="B58" s="5"/>
      <c r="C58" s="321"/>
      <c r="D58" s="6"/>
      <c r="E58" s="6"/>
      <c r="F58" s="6"/>
      <c r="G58" s="51"/>
      <c r="H58" s="6"/>
      <c r="I58" s="6"/>
      <c r="J58" s="6"/>
      <c r="K58" s="6"/>
      <c r="L58" s="6"/>
      <c r="M58" s="6"/>
      <c r="N58" s="7"/>
    </row>
    <row r="59" spans="1:22" ht="72" customHeight="1" thickBot="1" x14ac:dyDescent="0.3">
      <c r="B59" s="5"/>
      <c r="C59" s="6"/>
      <c r="D59" s="6"/>
      <c r="E59" s="6"/>
      <c r="F59" s="6"/>
      <c r="G59" s="6"/>
      <c r="H59" s="6"/>
      <c r="I59" s="6"/>
      <c r="J59" s="6"/>
      <c r="K59" s="6"/>
      <c r="L59" s="6"/>
      <c r="M59" s="6"/>
      <c r="N59" s="7"/>
    </row>
    <row r="60" spans="1:22" ht="47.25" thickBot="1" x14ac:dyDescent="0.3">
      <c r="A60" s="52"/>
      <c r="B60" s="220" t="s">
        <v>23</v>
      </c>
      <c r="C60" s="450" t="str">
        <f>IF('Anwendungsbereich iSd EpiG-VO'!$K$32="Ja","Erläuterung notwendig","Keine Erläuterung notwendig")</f>
        <v>Keine Erläuterung notwendig</v>
      </c>
      <c r="D60" s="450"/>
      <c r="E60" s="450"/>
      <c r="F60" s="450"/>
      <c r="G60" s="450"/>
      <c r="H60" s="450"/>
      <c r="I60" s="450"/>
      <c r="J60" s="450"/>
      <c r="K60" s="450"/>
      <c r="L60" s="451"/>
      <c r="M60" s="6"/>
      <c r="N60" s="7"/>
    </row>
    <row r="61" spans="1:22" ht="33.75" x14ac:dyDescent="0.25">
      <c r="A61" s="52"/>
      <c r="B61" s="220">
        <v>16</v>
      </c>
      <c r="C61" s="463"/>
      <c r="D61" s="463"/>
      <c r="E61" s="463"/>
      <c r="F61" s="463"/>
      <c r="G61" s="463"/>
      <c r="H61" s="463"/>
      <c r="I61" s="463"/>
      <c r="J61" s="463"/>
      <c r="K61" s="463"/>
      <c r="L61" s="464"/>
      <c r="M61" s="6"/>
      <c r="N61" s="7"/>
    </row>
    <row r="62" spans="1:22" ht="184.5" customHeight="1" thickBot="1" x14ac:dyDescent="0.3">
      <c r="A62" s="52"/>
      <c r="B62" s="325"/>
      <c r="C62" s="455"/>
      <c r="D62" s="456"/>
      <c r="E62" s="456"/>
      <c r="F62" s="456"/>
      <c r="G62" s="456"/>
      <c r="H62" s="456"/>
      <c r="I62" s="456"/>
      <c r="J62" s="456"/>
      <c r="K62" s="456"/>
      <c r="L62" s="457"/>
      <c r="M62" s="6"/>
      <c r="N62" s="7"/>
    </row>
    <row r="63" spans="1:22" ht="21.75" customHeight="1" thickBot="1" x14ac:dyDescent="0.3">
      <c r="A63" s="52"/>
      <c r="B63" s="326"/>
      <c r="C63" s="327"/>
      <c r="D63" s="327"/>
      <c r="E63" s="327"/>
      <c r="F63" s="9"/>
      <c r="G63" s="9"/>
      <c r="H63" s="9"/>
      <c r="I63" s="9"/>
      <c r="J63" s="9"/>
      <c r="K63" s="9"/>
      <c r="L63" s="9"/>
      <c r="M63" s="9"/>
      <c r="N63" s="10"/>
    </row>
    <row r="64" spans="1:22" x14ac:dyDescent="0.25">
      <c r="A64" s="52"/>
      <c r="B64" s="43"/>
      <c r="C64" s="43"/>
      <c r="D64" s="43"/>
      <c r="E64" s="43"/>
    </row>
    <row r="65" spans="1:6" x14ac:dyDescent="0.25">
      <c r="A65" s="52"/>
      <c r="B65" s="43"/>
      <c r="C65" s="43"/>
      <c r="D65" s="43"/>
      <c r="E65" s="43"/>
    </row>
    <row r="66" spans="1:6" hidden="1" x14ac:dyDescent="0.25">
      <c r="A66" s="52"/>
      <c r="B66" s="43"/>
      <c r="C66" s="43"/>
      <c r="D66" s="43"/>
      <c r="E66" s="43"/>
    </row>
    <row r="67" spans="1:6" hidden="1" x14ac:dyDescent="0.25">
      <c r="A67" s="52"/>
      <c r="B67" s="45">
        <v>43831</v>
      </c>
      <c r="C67" s="45"/>
      <c r="D67" s="45">
        <v>43466</v>
      </c>
      <c r="E67" s="112"/>
      <c r="F67" s="54"/>
    </row>
    <row r="68" spans="1:6" hidden="1" x14ac:dyDescent="0.25">
      <c r="A68" s="52"/>
      <c r="B68" s="45">
        <v>43862</v>
      </c>
      <c r="C68" s="45"/>
      <c r="D68" s="45">
        <v>43497</v>
      </c>
      <c r="E68" s="43"/>
    </row>
    <row r="69" spans="1:6" hidden="1" x14ac:dyDescent="0.25">
      <c r="A69" s="52"/>
      <c r="B69" s="45">
        <v>43891</v>
      </c>
      <c r="C69" s="45"/>
      <c r="D69" s="45">
        <v>43525</v>
      </c>
      <c r="E69" s="92"/>
    </row>
    <row r="70" spans="1:6" hidden="1" x14ac:dyDescent="0.25">
      <c r="A70" s="52"/>
      <c r="B70" s="45">
        <v>43922</v>
      </c>
      <c r="C70" s="45"/>
      <c r="D70" s="45">
        <v>43556</v>
      </c>
      <c r="E70" s="43"/>
    </row>
    <row r="71" spans="1:6" hidden="1" x14ac:dyDescent="0.25">
      <c r="A71" s="52"/>
      <c r="B71" s="45">
        <v>43952</v>
      </c>
      <c r="C71" s="45"/>
      <c r="D71" s="45">
        <v>43586</v>
      </c>
      <c r="E71" s="43"/>
    </row>
    <row r="72" spans="1:6" hidden="1" x14ac:dyDescent="0.25">
      <c r="A72" s="52"/>
      <c r="B72" s="45">
        <v>43983</v>
      </c>
      <c r="C72" s="45"/>
      <c r="D72" s="45">
        <v>43617</v>
      </c>
      <c r="E72" s="43"/>
    </row>
    <row r="73" spans="1:6" hidden="1" x14ac:dyDescent="0.25">
      <c r="A73" s="52"/>
      <c r="B73" s="45">
        <v>44013</v>
      </c>
      <c r="C73" s="45"/>
      <c r="D73" s="45">
        <v>43647</v>
      </c>
      <c r="E73" s="43"/>
    </row>
    <row r="74" spans="1:6" hidden="1" x14ac:dyDescent="0.25">
      <c r="A74" s="52"/>
      <c r="B74" s="45">
        <v>44044</v>
      </c>
      <c r="C74" s="45"/>
      <c r="D74" s="45">
        <v>43678</v>
      </c>
      <c r="E74" s="43"/>
    </row>
    <row r="75" spans="1:6" hidden="1" x14ac:dyDescent="0.25">
      <c r="A75" s="52"/>
      <c r="B75" s="45">
        <v>44075</v>
      </c>
      <c r="C75" s="45"/>
      <c r="D75" s="45">
        <v>43709</v>
      </c>
      <c r="E75" s="43"/>
    </row>
    <row r="76" spans="1:6" hidden="1" x14ac:dyDescent="0.25">
      <c r="A76" s="52"/>
      <c r="B76" s="45">
        <v>44105</v>
      </c>
      <c r="C76" s="45"/>
      <c r="D76" s="45">
        <v>43739</v>
      </c>
      <c r="E76" s="43"/>
    </row>
    <row r="77" spans="1:6" hidden="1" x14ac:dyDescent="0.25">
      <c r="A77" s="52"/>
      <c r="B77" s="45">
        <v>44136</v>
      </c>
      <c r="C77" s="45"/>
      <c r="D77" s="45">
        <v>43770</v>
      </c>
      <c r="E77" s="43"/>
    </row>
    <row r="78" spans="1:6" hidden="1" x14ac:dyDescent="0.25">
      <c r="A78" s="52"/>
      <c r="B78" s="45">
        <v>44166</v>
      </c>
      <c r="C78" s="45"/>
      <c r="D78" s="45">
        <v>43800</v>
      </c>
      <c r="E78" s="43"/>
    </row>
    <row r="79" spans="1:6" hidden="1" x14ac:dyDescent="0.25">
      <c r="A79" s="52"/>
      <c r="B79" s="45">
        <v>44197</v>
      </c>
      <c r="C79" s="45"/>
      <c r="D79" s="45">
        <v>43831</v>
      </c>
      <c r="E79" s="43"/>
    </row>
    <row r="80" spans="1:6" hidden="1" x14ac:dyDescent="0.25">
      <c r="A80" s="52"/>
      <c r="B80" s="45">
        <v>44228</v>
      </c>
      <c r="C80" s="45"/>
      <c r="D80" s="45">
        <v>43862</v>
      </c>
      <c r="E80" s="43"/>
    </row>
    <row r="81" spans="1:5" hidden="1" x14ac:dyDescent="0.25">
      <c r="A81" s="52"/>
      <c r="B81" s="45">
        <v>44256</v>
      </c>
      <c r="C81" s="45"/>
      <c r="D81" s="45">
        <v>43891</v>
      </c>
      <c r="E81" s="43"/>
    </row>
    <row r="82" spans="1:5" hidden="1" x14ac:dyDescent="0.25">
      <c r="A82" s="52"/>
      <c r="B82" s="45">
        <v>44287</v>
      </c>
      <c r="C82" s="45"/>
      <c r="D82" s="45">
        <v>43922</v>
      </c>
      <c r="E82" s="43"/>
    </row>
    <row r="83" spans="1:5" hidden="1" x14ac:dyDescent="0.25">
      <c r="A83" s="52"/>
      <c r="B83" s="45">
        <v>44317</v>
      </c>
      <c r="C83" s="45"/>
      <c r="D83" s="45">
        <v>43952</v>
      </c>
      <c r="E83" s="43"/>
    </row>
    <row r="84" spans="1:5" hidden="1" x14ac:dyDescent="0.25">
      <c r="A84" s="52"/>
      <c r="B84" s="45">
        <v>44348</v>
      </c>
      <c r="C84" s="45"/>
      <c r="D84" s="45">
        <v>43983</v>
      </c>
      <c r="E84" s="43"/>
    </row>
    <row r="85" spans="1:5" hidden="1" x14ac:dyDescent="0.25">
      <c r="A85" s="52"/>
      <c r="B85" s="45">
        <v>44378</v>
      </c>
      <c r="C85" s="45"/>
      <c r="D85" s="45">
        <v>44013</v>
      </c>
      <c r="E85" s="43"/>
    </row>
    <row r="86" spans="1:5" hidden="1" x14ac:dyDescent="0.25">
      <c r="A86" s="52"/>
      <c r="B86" s="45">
        <v>44409</v>
      </c>
      <c r="C86" s="45"/>
      <c r="D86" s="45">
        <v>44044</v>
      </c>
      <c r="E86" s="43"/>
    </row>
    <row r="87" spans="1:5" hidden="1" x14ac:dyDescent="0.25">
      <c r="A87" s="52"/>
      <c r="B87" s="45">
        <v>44440</v>
      </c>
      <c r="C87" s="45"/>
      <c r="D87" s="45">
        <v>44075</v>
      </c>
      <c r="E87" s="43"/>
    </row>
    <row r="88" spans="1:5" hidden="1" x14ac:dyDescent="0.25">
      <c r="A88" s="52"/>
      <c r="B88" s="45">
        <v>44470</v>
      </c>
      <c r="C88" s="45"/>
      <c r="D88" s="45">
        <v>44105</v>
      </c>
      <c r="E88" s="43"/>
    </row>
    <row r="89" spans="1:5" hidden="1" x14ac:dyDescent="0.25">
      <c r="A89" s="52"/>
      <c r="B89" s="45">
        <v>44501</v>
      </c>
      <c r="C89" s="45"/>
      <c r="D89" s="45">
        <v>44136</v>
      </c>
      <c r="E89" s="43"/>
    </row>
    <row r="90" spans="1:5" hidden="1" x14ac:dyDescent="0.25">
      <c r="A90" s="52"/>
      <c r="B90" s="45">
        <v>44531</v>
      </c>
      <c r="C90" s="45"/>
      <c r="D90" s="45">
        <v>44166</v>
      </c>
      <c r="E90" s="43"/>
    </row>
    <row r="91" spans="1:5" hidden="1" x14ac:dyDescent="0.25">
      <c r="A91" s="52"/>
      <c r="B91" s="45">
        <v>44562</v>
      </c>
      <c r="C91" s="45"/>
      <c r="D91" s="45">
        <v>44197</v>
      </c>
      <c r="E91" s="43"/>
    </row>
    <row r="92" spans="1:5" hidden="1" x14ac:dyDescent="0.25">
      <c r="A92" s="52"/>
      <c r="B92" s="45">
        <v>44593</v>
      </c>
      <c r="C92" s="45"/>
      <c r="D92" s="45">
        <v>44228</v>
      </c>
      <c r="E92" s="43"/>
    </row>
    <row r="93" spans="1:5" hidden="1" x14ac:dyDescent="0.25">
      <c r="A93" s="52"/>
      <c r="B93" s="45">
        <v>44621</v>
      </c>
      <c r="C93" s="45"/>
      <c r="D93" s="45">
        <v>44256</v>
      </c>
      <c r="E93" s="43"/>
    </row>
    <row r="94" spans="1:5" hidden="1" x14ac:dyDescent="0.25">
      <c r="A94" s="52"/>
      <c r="B94" s="45">
        <v>44652</v>
      </c>
      <c r="C94" s="45"/>
      <c r="D94" s="45">
        <v>44287</v>
      </c>
      <c r="E94" s="43"/>
    </row>
    <row r="95" spans="1:5" hidden="1" x14ac:dyDescent="0.25">
      <c r="A95" s="52"/>
      <c r="B95" s="45">
        <v>44682</v>
      </c>
      <c r="C95" s="45"/>
      <c r="D95" s="45">
        <v>44317</v>
      </c>
      <c r="E95" s="43"/>
    </row>
    <row r="96" spans="1:5" hidden="1" x14ac:dyDescent="0.25">
      <c r="A96" s="52"/>
      <c r="B96" s="45">
        <v>44713</v>
      </c>
      <c r="C96" s="45"/>
      <c r="D96" s="45">
        <v>44348</v>
      </c>
      <c r="E96" s="43"/>
    </row>
    <row r="97" spans="1:5" hidden="1" x14ac:dyDescent="0.25">
      <c r="A97" s="52"/>
      <c r="B97" s="45">
        <v>44743</v>
      </c>
      <c r="C97" s="45"/>
      <c r="D97" s="45">
        <v>44378</v>
      </c>
      <c r="E97" s="43"/>
    </row>
    <row r="98" spans="1:5" hidden="1" x14ac:dyDescent="0.25">
      <c r="A98" s="52"/>
      <c r="B98" s="45">
        <v>44774</v>
      </c>
      <c r="C98" s="45"/>
      <c r="D98" s="45">
        <v>44409</v>
      </c>
      <c r="E98" s="43"/>
    </row>
    <row r="99" spans="1:5" hidden="1" x14ac:dyDescent="0.25">
      <c r="A99" s="52"/>
      <c r="B99" s="45">
        <v>44805</v>
      </c>
      <c r="C99" s="45"/>
      <c r="D99" s="45">
        <v>44440</v>
      </c>
      <c r="E99" s="43"/>
    </row>
    <row r="100" spans="1:5" hidden="1" x14ac:dyDescent="0.25">
      <c r="A100" s="52"/>
      <c r="B100" s="45">
        <v>44835</v>
      </c>
      <c r="C100" s="45"/>
      <c r="D100" s="45">
        <v>44470</v>
      </c>
      <c r="E100" s="43"/>
    </row>
    <row r="101" spans="1:5" hidden="1" x14ac:dyDescent="0.25">
      <c r="A101" s="52"/>
      <c r="B101" s="45">
        <v>44866</v>
      </c>
      <c r="C101" s="45"/>
      <c r="D101" s="45">
        <v>44501</v>
      </c>
      <c r="E101" s="43"/>
    </row>
    <row r="102" spans="1:5" hidden="1" x14ac:dyDescent="0.25">
      <c r="A102" s="52"/>
      <c r="B102" s="45">
        <v>44896</v>
      </c>
      <c r="C102" s="45"/>
      <c r="D102" s="45">
        <v>44531</v>
      </c>
      <c r="E102" s="43"/>
    </row>
    <row r="103" spans="1:5" hidden="1" x14ac:dyDescent="0.25">
      <c r="A103" s="52"/>
      <c r="B103" s="43"/>
      <c r="C103" s="43"/>
      <c r="D103" s="43"/>
      <c r="E103" s="43"/>
    </row>
    <row r="104" spans="1:5" hidden="1" x14ac:dyDescent="0.25">
      <c r="A104" s="52"/>
      <c r="B104" s="45">
        <v>43861</v>
      </c>
      <c r="C104" s="45"/>
      <c r="D104" s="45">
        <v>43496</v>
      </c>
      <c r="E104" s="43"/>
    </row>
    <row r="105" spans="1:5" hidden="1" x14ac:dyDescent="0.25">
      <c r="A105" s="52"/>
      <c r="B105" s="45">
        <v>43890</v>
      </c>
      <c r="C105" s="45"/>
      <c r="D105" s="45">
        <v>43524</v>
      </c>
      <c r="E105" s="43"/>
    </row>
    <row r="106" spans="1:5" hidden="1" x14ac:dyDescent="0.25">
      <c r="A106" s="52"/>
      <c r="B106" s="45">
        <v>43921</v>
      </c>
      <c r="C106" s="45"/>
      <c r="D106" s="45">
        <v>43555</v>
      </c>
      <c r="E106" s="43"/>
    </row>
    <row r="107" spans="1:5" hidden="1" x14ac:dyDescent="0.25">
      <c r="A107" s="52"/>
      <c r="B107" s="45">
        <v>43951</v>
      </c>
      <c r="C107" s="45"/>
      <c r="D107" s="45">
        <v>43585</v>
      </c>
      <c r="E107" s="43"/>
    </row>
    <row r="108" spans="1:5" hidden="1" x14ac:dyDescent="0.25">
      <c r="A108" s="52"/>
      <c r="B108" s="45">
        <v>43982</v>
      </c>
      <c r="C108" s="45"/>
      <c r="D108" s="45">
        <v>43616</v>
      </c>
      <c r="E108" s="43"/>
    </row>
    <row r="109" spans="1:5" hidden="1" x14ac:dyDescent="0.25">
      <c r="A109" s="52"/>
      <c r="B109" s="45">
        <v>44012</v>
      </c>
      <c r="C109" s="45"/>
      <c r="D109" s="45">
        <v>43646</v>
      </c>
      <c r="E109" s="43"/>
    </row>
    <row r="110" spans="1:5" hidden="1" x14ac:dyDescent="0.25">
      <c r="A110" s="52"/>
      <c r="B110" s="45">
        <v>44043</v>
      </c>
      <c r="C110" s="45"/>
      <c r="D110" s="45">
        <v>43677</v>
      </c>
      <c r="E110" s="43"/>
    </row>
    <row r="111" spans="1:5" hidden="1" x14ac:dyDescent="0.25">
      <c r="A111" s="52"/>
      <c r="B111" s="45">
        <v>44074</v>
      </c>
      <c r="C111" s="45"/>
      <c r="D111" s="45">
        <v>43708</v>
      </c>
      <c r="E111" s="43"/>
    </row>
    <row r="112" spans="1:5" hidden="1" x14ac:dyDescent="0.25">
      <c r="A112" s="52"/>
      <c r="B112" s="45">
        <v>44104</v>
      </c>
      <c r="C112" s="45"/>
      <c r="D112" s="45">
        <v>43738</v>
      </c>
      <c r="E112" s="43"/>
    </row>
    <row r="113" spans="1:5" hidden="1" x14ac:dyDescent="0.25">
      <c r="A113" s="52"/>
      <c r="B113" s="45">
        <v>44135</v>
      </c>
      <c r="C113" s="45"/>
      <c r="D113" s="45">
        <v>43769</v>
      </c>
      <c r="E113" s="43"/>
    </row>
    <row r="114" spans="1:5" hidden="1" x14ac:dyDescent="0.25">
      <c r="A114" s="52"/>
      <c r="B114" s="45">
        <v>44165</v>
      </c>
      <c r="C114" s="45"/>
      <c r="D114" s="45">
        <v>43799</v>
      </c>
      <c r="E114" s="43"/>
    </row>
    <row r="115" spans="1:5" hidden="1" x14ac:dyDescent="0.25">
      <c r="A115" s="52"/>
      <c r="B115" s="45">
        <v>44196</v>
      </c>
      <c r="C115" s="45"/>
      <c r="D115" s="45">
        <v>43830</v>
      </c>
      <c r="E115" s="43"/>
    </row>
    <row r="116" spans="1:5" hidden="1" x14ac:dyDescent="0.25">
      <c r="A116" s="52"/>
      <c r="B116" s="45">
        <v>44227</v>
      </c>
      <c r="C116" s="43"/>
      <c r="D116" s="45">
        <v>43861</v>
      </c>
      <c r="E116" s="43"/>
    </row>
    <row r="117" spans="1:5" hidden="1" x14ac:dyDescent="0.25">
      <c r="A117" s="52"/>
      <c r="B117" s="45">
        <v>44255</v>
      </c>
      <c r="C117" s="43"/>
      <c r="D117" s="45">
        <v>43890</v>
      </c>
      <c r="E117" s="43"/>
    </row>
    <row r="118" spans="1:5" hidden="1" x14ac:dyDescent="0.25">
      <c r="A118" s="52"/>
      <c r="B118" s="45">
        <v>44286</v>
      </c>
      <c r="C118" s="43"/>
      <c r="D118" s="45">
        <v>43921</v>
      </c>
      <c r="E118" s="43"/>
    </row>
    <row r="119" spans="1:5" hidden="1" x14ac:dyDescent="0.25">
      <c r="B119" s="45">
        <v>44316</v>
      </c>
      <c r="C119" s="43"/>
      <c r="D119" s="45">
        <v>43951</v>
      </c>
      <c r="E119" s="43"/>
    </row>
    <row r="120" spans="1:5" hidden="1" x14ac:dyDescent="0.25">
      <c r="B120" s="45">
        <v>44347</v>
      </c>
      <c r="D120" s="45">
        <v>43982</v>
      </c>
    </row>
    <row r="121" spans="1:5" hidden="1" x14ac:dyDescent="0.25">
      <c r="B121" s="45">
        <v>44377</v>
      </c>
      <c r="D121" s="45">
        <v>44012</v>
      </c>
    </row>
    <row r="122" spans="1:5" hidden="1" x14ac:dyDescent="0.25">
      <c r="B122" s="45">
        <v>44408</v>
      </c>
      <c r="D122" s="45">
        <v>44043</v>
      </c>
    </row>
    <row r="123" spans="1:5" hidden="1" x14ac:dyDescent="0.25">
      <c r="B123" s="45">
        <v>44439</v>
      </c>
      <c r="D123" s="45">
        <v>44074</v>
      </c>
    </row>
    <row r="124" spans="1:5" hidden="1" x14ac:dyDescent="0.25">
      <c r="B124" s="45">
        <v>44469</v>
      </c>
      <c r="D124" s="45">
        <v>44104</v>
      </c>
    </row>
    <row r="125" spans="1:5" hidden="1" x14ac:dyDescent="0.25">
      <c r="B125" s="45">
        <v>44500</v>
      </c>
      <c r="D125" s="45">
        <v>44135</v>
      </c>
    </row>
    <row r="126" spans="1:5" hidden="1" x14ac:dyDescent="0.25">
      <c r="B126" s="45">
        <v>44530</v>
      </c>
      <c r="D126" s="45">
        <v>44165</v>
      </c>
    </row>
    <row r="127" spans="1:5" hidden="1" x14ac:dyDescent="0.25">
      <c r="B127" s="45">
        <v>44561</v>
      </c>
      <c r="D127" s="45">
        <v>44196</v>
      </c>
    </row>
    <row r="128" spans="1:5" hidden="1" x14ac:dyDescent="0.25">
      <c r="B128" s="45">
        <v>44592</v>
      </c>
      <c r="D128" s="45">
        <v>44227</v>
      </c>
    </row>
    <row r="129" spans="2:4" hidden="1" x14ac:dyDescent="0.25">
      <c r="B129" s="45">
        <v>44620</v>
      </c>
      <c r="D129" s="45">
        <v>44255</v>
      </c>
    </row>
    <row r="130" spans="2:4" hidden="1" x14ac:dyDescent="0.25">
      <c r="B130" s="45">
        <v>44651</v>
      </c>
      <c r="D130" s="45">
        <v>44286</v>
      </c>
    </row>
    <row r="131" spans="2:4" hidden="1" x14ac:dyDescent="0.25">
      <c r="B131" s="45">
        <v>44681</v>
      </c>
      <c r="D131" s="45">
        <v>44316</v>
      </c>
    </row>
    <row r="132" spans="2:4" hidden="1" x14ac:dyDescent="0.25">
      <c r="B132" s="45">
        <v>44712</v>
      </c>
      <c r="D132" s="45">
        <v>44347</v>
      </c>
    </row>
    <row r="133" spans="2:4" hidden="1" x14ac:dyDescent="0.25">
      <c r="B133" s="45">
        <v>44742</v>
      </c>
      <c r="D133" s="45">
        <v>44377</v>
      </c>
    </row>
    <row r="134" spans="2:4" hidden="1" x14ac:dyDescent="0.25">
      <c r="B134" s="45">
        <v>44773</v>
      </c>
      <c r="D134" s="45">
        <v>44408</v>
      </c>
    </row>
    <row r="135" spans="2:4" hidden="1" x14ac:dyDescent="0.25">
      <c r="B135" s="45">
        <v>44804</v>
      </c>
      <c r="D135" s="45">
        <v>44439</v>
      </c>
    </row>
    <row r="136" spans="2:4" hidden="1" x14ac:dyDescent="0.25">
      <c r="B136" s="45">
        <v>44834</v>
      </c>
      <c r="D136" s="45">
        <v>44469</v>
      </c>
    </row>
    <row r="137" spans="2:4" hidden="1" x14ac:dyDescent="0.25">
      <c r="B137" s="45">
        <v>44865</v>
      </c>
      <c r="D137" s="45">
        <v>44500</v>
      </c>
    </row>
    <row r="138" spans="2:4" hidden="1" x14ac:dyDescent="0.25">
      <c r="B138" s="45">
        <v>44895</v>
      </c>
      <c r="D138" s="45">
        <v>44530</v>
      </c>
    </row>
    <row r="139" spans="2:4" hidden="1" x14ac:dyDescent="0.25">
      <c r="B139" s="45">
        <v>44926</v>
      </c>
      <c r="D139" s="45">
        <v>44561</v>
      </c>
    </row>
  </sheetData>
  <sheetProtection algorithmName="SHA-512" hashValue="L5KB5BwT7OahPPVCI8zWzIXDmk31S4qZkxohM6vK4qydrkXmgJLSCASkcAWS48ZW3m+To+6FpjtVJsoXkpGWdg==" saltValue="gvznUc9Tk/rInAQyfkEJ0Q==" spinCount="100000" sheet="1" selectLockedCells="1"/>
  <mergeCells count="15">
    <mergeCell ref="C60:L60"/>
    <mergeCell ref="C61:L62"/>
    <mergeCell ref="B5:N5"/>
    <mergeCell ref="B6:N6"/>
    <mergeCell ref="B7:N7"/>
    <mergeCell ref="B10:N10"/>
    <mergeCell ref="B9:N9"/>
    <mergeCell ref="B8:N8"/>
    <mergeCell ref="G54:M56"/>
    <mergeCell ref="C40:D40"/>
    <mergeCell ref="B16:C16"/>
    <mergeCell ref="B17:N19"/>
    <mergeCell ref="B22:B24"/>
    <mergeCell ref="D16:E16"/>
    <mergeCell ref="D20:H20"/>
  </mergeCells>
  <dataValidations count="3">
    <dataValidation type="list" allowBlank="1" showInputMessage="1" showErrorMessage="1" sqref="G25:K26" xr:uid="{00000000-0002-0000-0600-000000000000}">
      <formula1>$A$20:$A$34</formula1>
    </dataValidation>
    <dataValidation type="list" allowBlank="1" showInputMessage="1" showErrorMessage="1" sqref="E25 E40" xr:uid="{00000000-0002-0000-0600-000001000000}">
      <formula1>$B$66:$B$102</formula1>
    </dataValidation>
    <dataValidation type="list" allowBlank="1" showInputMessage="1" showErrorMessage="1" sqref="E26" xr:uid="{00000000-0002-0000-0600-000002000000}">
      <formula1>$B$103:$B$139</formula1>
    </dataValidation>
  </dataValidations>
  <pageMargins left="0.25" right="0.25" top="0.75" bottom="0.75" header="0.3" footer="0.3"/>
  <pageSetup paperSize="9" scale="35" fitToHeight="0" orientation="landscape" r:id="rId1"/>
  <rowBreaks count="1" manualBreakCount="1">
    <brk id="14" min="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pageSetUpPr fitToPage="1"/>
  </sheetPr>
  <dimension ref="A3:U121"/>
  <sheetViews>
    <sheetView view="pageBreakPreview" topLeftCell="A8" zoomScale="70" zoomScaleNormal="10" zoomScaleSheetLayoutView="70" workbookViewId="0">
      <selection activeCell="E23" sqref="E23"/>
    </sheetView>
  </sheetViews>
  <sheetFormatPr defaultColWidth="11.42578125" defaultRowHeight="15" x14ac:dyDescent="0.25"/>
  <cols>
    <col min="1" max="1" width="11.42578125" style="1"/>
    <col min="2" max="2" width="12.42578125" style="1" customWidth="1"/>
    <col min="3" max="3" width="93.28515625" style="1" customWidth="1"/>
    <col min="4" max="4" width="8.140625" style="1" customWidth="1"/>
    <col min="5" max="5" width="68.140625" style="1" customWidth="1"/>
    <col min="6" max="6" width="39.42578125" style="1" customWidth="1"/>
    <col min="7" max="7" width="41.85546875" style="1" customWidth="1"/>
    <col min="8" max="13" width="2.85546875" style="1" customWidth="1"/>
    <col min="14" max="14" width="11.42578125" style="1" customWidth="1"/>
    <col min="15" max="16384" width="11.42578125" style="1"/>
  </cols>
  <sheetData>
    <row r="3" spans="2:21" ht="47.25" thickBot="1" x14ac:dyDescent="0.75">
      <c r="B3" s="78" t="s">
        <v>60</v>
      </c>
    </row>
    <row r="4" spans="2:21" ht="28.5" customHeight="1" x14ac:dyDescent="0.35">
      <c r="B4" s="75"/>
      <c r="C4" s="77"/>
      <c r="D4" s="23"/>
      <c r="E4" s="17"/>
      <c r="F4" s="17"/>
      <c r="G4" s="12"/>
      <c r="H4" s="12"/>
      <c r="I4" s="12"/>
      <c r="J4" s="12"/>
      <c r="K4" s="12"/>
      <c r="L4" s="12"/>
      <c r="M4" s="13"/>
      <c r="N4" s="2"/>
      <c r="O4" s="2"/>
      <c r="P4" s="2"/>
      <c r="Q4" s="2"/>
      <c r="R4" s="2"/>
      <c r="S4" s="2"/>
      <c r="T4" s="2"/>
      <c r="U4" s="2"/>
    </row>
    <row r="5" spans="2:21" ht="127.5" customHeight="1" x14ac:dyDescent="0.25">
      <c r="B5" s="465" t="s">
        <v>83</v>
      </c>
      <c r="C5" s="466"/>
      <c r="D5" s="466"/>
      <c r="E5" s="466"/>
      <c r="F5" s="466"/>
      <c r="G5" s="466"/>
      <c r="H5" s="466"/>
      <c r="I5" s="466"/>
      <c r="J5" s="466"/>
      <c r="K5" s="466"/>
      <c r="L5" s="466"/>
      <c r="M5" s="467"/>
      <c r="N5" s="76"/>
      <c r="O5" s="76"/>
      <c r="P5" s="76"/>
      <c r="Q5" s="76"/>
      <c r="R5" s="76"/>
      <c r="S5" s="76"/>
      <c r="T5" s="76"/>
      <c r="U5" s="2"/>
    </row>
    <row r="6" spans="2:21" ht="156" customHeight="1" x14ac:dyDescent="0.25">
      <c r="B6" s="465" t="s">
        <v>169</v>
      </c>
      <c r="C6" s="466"/>
      <c r="D6" s="466"/>
      <c r="E6" s="466"/>
      <c r="F6" s="466"/>
      <c r="G6" s="466"/>
      <c r="H6" s="466"/>
      <c r="I6" s="466"/>
      <c r="J6" s="466"/>
      <c r="K6" s="466"/>
      <c r="L6" s="466"/>
      <c r="M6" s="467"/>
      <c r="N6" s="76"/>
      <c r="O6" s="76"/>
      <c r="P6" s="76"/>
      <c r="Q6" s="76"/>
      <c r="R6" s="76"/>
      <c r="S6" s="76"/>
      <c r="T6" s="76"/>
      <c r="U6" s="2"/>
    </row>
    <row r="7" spans="2:21" ht="93.75" customHeight="1" x14ac:dyDescent="0.25">
      <c r="B7" s="465" t="s">
        <v>152</v>
      </c>
      <c r="C7" s="466"/>
      <c r="D7" s="466"/>
      <c r="E7" s="466"/>
      <c r="F7" s="466"/>
      <c r="G7" s="466"/>
      <c r="H7" s="466"/>
      <c r="I7" s="466"/>
      <c r="J7" s="466"/>
      <c r="K7" s="466"/>
      <c r="L7" s="466"/>
      <c r="M7" s="467"/>
      <c r="N7" s="76"/>
      <c r="O7" s="76"/>
      <c r="P7" s="76"/>
      <c r="Q7" s="76"/>
      <c r="R7" s="76"/>
      <c r="S7" s="76"/>
      <c r="T7" s="76"/>
      <c r="U7" s="2"/>
    </row>
    <row r="8" spans="2:21" ht="105.75" customHeight="1" x14ac:dyDescent="0.25">
      <c r="B8" s="465" t="s">
        <v>127</v>
      </c>
      <c r="C8" s="466"/>
      <c r="D8" s="466"/>
      <c r="E8" s="466"/>
      <c r="F8" s="466"/>
      <c r="G8" s="466"/>
      <c r="H8" s="466"/>
      <c r="I8" s="466"/>
      <c r="J8" s="466"/>
      <c r="K8" s="466"/>
      <c r="L8" s="466"/>
      <c r="M8" s="467"/>
      <c r="N8" s="76"/>
      <c r="O8" s="76"/>
      <c r="P8" s="76"/>
      <c r="Q8" s="76"/>
      <c r="R8" s="76"/>
      <c r="S8" s="76"/>
      <c r="T8" s="76"/>
      <c r="U8" s="2"/>
    </row>
    <row r="9" spans="2:21" ht="86.25" customHeight="1" x14ac:dyDescent="0.25">
      <c r="B9" s="465" t="s">
        <v>153</v>
      </c>
      <c r="C9" s="466"/>
      <c r="D9" s="466"/>
      <c r="E9" s="466"/>
      <c r="F9" s="466"/>
      <c r="G9" s="466"/>
      <c r="H9" s="466"/>
      <c r="I9" s="466"/>
      <c r="J9" s="466"/>
      <c r="K9" s="466"/>
      <c r="L9" s="466"/>
      <c r="M9" s="467"/>
      <c r="N9" s="76"/>
      <c r="O9" s="76"/>
      <c r="P9" s="76"/>
      <c r="Q9" s="76"/>
      <c r="R9" s="76"/>
      <c r="S9" s="76"/>
      <c r="T9" s="76"/>
      <c r="U9" s="2"/>
    </row>
    <row r="10" spans="2:21" ht="146.25" customHeight="1" thickBot="1" x14ac:dyDescent="0.3">
      <c r="B10" s="468" t="str">
        <f>IF(F41&gt;0," -) Bitte fahren Sie mit der Befüllung des Tabellenblatts Entschädigungsanspruch fort."," -) Bitte ermitteln Sie zunächst den auf Basis Ihrer Unterlagen ableitbaren vorläufigen Verdienstentgang, bevor Sie mit der Befüllung des Tabellenblatts Entschädigungsanspruch beginnen.")</f>
        <v xml:space="preserve"> -) Bitte ermitteln Sie zunächst den auf Basis Ihrer Unterlagen ableitbaren vorläufigen Verdienstentgang, bevor Sie mit der Befüllung des Tabellenblatts Entschädigungsanspruch beginnen.</v>
      </c>
      <c r="C10" s="469"/>
      <c r="D10" s="469"/>
      <c r="E10" s="469"/>
      <c r="F10" s="469"/>
      <c r="G10" s="469"/>
      <c r="H10" s="469"/>
      <c r="I10" s="469"/>
      <c r="J10" s="469"/>
      <c r="K10" s="469"/>
      <c r="L10" s="469"/>
      <c r="M10" s="470"/>
      <c r="N10" s="80"/>
      <c r="O10" s="80"/>
      <c r="P10" s="80"/>
      <c r="Q10" s="80"/>
      <c r="R10" s="80"/>
      <c r="S10" s="80"/>
      <c r="T10" s="80"/>
      <c r="U10" s="2"/>
    </row>
    <row r="14" spans="2:21" ht="39.75" customHeight="1" thickBot="1" x14ac:dyDescent="0.75">
      <c r="B14" s="78" t="s">
        <v>45</v>
      </c>
    </row>
    <row r="15" spans="2:21" ht="12" hidden="1" customHeight="1" thickBot="1" x14ac:dyDescent="0.3"/>
    <row r="16" spans="2:21" ht="15.75" hidden="1" thickBot="1" x14ac:dyDescent="0.3">
      <c r="B16"/>
      <c r="C16"/>
      <c r="D16"/>
      <c r="E16"/>
      <c r="F16"/>
      <c r="G16"/>
      <c r="H16"/>
      <c r="I16"/>
      <c r="J16"/>
      <c r="K16"/>
      <c r="L16"/>
      <c r="M16"/>
    </row>
    <row r="17" spans="1:21" ht="15.75" hidden="1" thickBot="1" x14ac:dyDescent="0.3">
      <c r="B17"/>
      <c r="C17"/>
      <c r="D17"/>
      <c r="E17"/>
      <c r="F17"/>
      <c r="G17"/>
      <c r="H17"/>
      <c r="I17"/>
      <c r="J17"/>
      <c r="K17"/>
      <c r="L17"/>
      <c r="M17"/>
    </row>
    <row r="18" spans="1:21" ht="68.25" customHeight="1" x14ac:dyDescent="0.25">
      <c r="B18" s="484" t="str">
        <f>"Unternehmen / Firma:"&amp;" "&amp;Stammdaten!F13</f>
        <v xml:space="preserve">Unternehmen / Firma: </v>
      </c>
      <c r="C18" s="485"/>
      <c r="D18" s="485"/>
      <c r="E18" s="485"/>
      <c r="F18" s="485"/>
      <c r="G18" s="485"/>
      <c r="H18" s="485"/>
      <c r="I18" s="3"/>
      <c r="J18" s="3"/>
      <c r="K18" s="3"/>
      <c r="L18" s="3"/>
      <c r="M18" s="4"/>
      <c r="N18" s="2"/>
      <c r="O18" s="2"/>
      <c r="P18" s="2"/>
      <c r="Q18" s="2"/>
      <c r="R18" s="2"/>
      <c r="S18" s="2"/>
      <c r="T18" s="2"/>
      <c r="U18" s="2"/>
    </row>
    <row r="19" spans="1:21" ht="118.5" customHeight="1" x14ac:dyDescent="0.25">
      <c r="B19" s="475" t="s">
        <v>126</v>
      </c>
      <c r="C19" s="476"/>
      <c r="D19" s="476"/>
      <c r="E19" s="476"/>
      <c r="F19" s="476"/>
      <c r="G19" s="476"/>
      <c r="H19" s="476"/>
      <c r="I19" s="476"/>
      <c r="J19" s="476"/>
      <c r="K19" s="476"/>
      <c r="L19" s="476"/>
      <c r="M19" s="477"/>
      <c r="N19" s="64"/>
      <c r="O19" s="64"/>
      <c r="P19" s="64"/>
      <c r="Q19" s="64"/>
      <c r="R19" s="64"/>
      <c r="S19" s="64"/>
      <c r="T19" s="64"/>
      <c r="U19" s="64"/>
    </row>
    <row r="20" spans="1:21" ht="28.5" customHeight="1" x14ac:dyDescent="0.4">
      <c r="A20" s="43"/>
      <c r="B20" s="478" t="s">
        <v>15</v>
      </c>
      <c r="C20" s="27"/>
      <c r="D20" s="27"/>
      <c r="E20" s="27"/>
      <c r="F20" s="27"/>
      <c r="G20" s="27"/>
      <c r="H20" s="27"/>
      <c r="I20" s="27"/>
      <c r="J20" s="27"/>
      <c r="K20" s="27"/>
      <c r="L20" s="144"/>
      <c r="M20" s="145"/>
      <c r="N20" s="64"/>
      <c r="O20" s="64"/>
      <c r="P20" s="64"/>
      <c r="Q20" s="64"/>
      <c r="R20" s="64"/>
      <c r="S20" s="64"/>
      <c r="T20" s="64"/>
      <c r="U20" s="64"/>
    </row>
    <row r="21" spans="1:21" ht="6" customHeight="1" thickBot="1" x14ac:dyDescent="0.45">
      <c r="A21" s="43"/>
      <c r="B21" s="479"/>
      <c r="C21" s="27"/>
      <c r="D21" s="27"/>
      <c r="E21" s="27"/>
      <c r="F21" s="27"/>
      <c r="G21" s="27"/>
      <c r="H21" s="27"/>
      <c r="I21" s="27"/>
      <c r="J21" s="27"/>
      <c r="K21" s="27"/>
      <c r="L21" s="144"/>
      <c r="M21" s="145"/>
      <c r="N21" s="64"/>
      <c r="O21" s="64"/>
      <c r="P21" s="64"/>
      <c r="Q21" s="64"/>
      <c r="R21" s="64"/>
      <c r="S21" s="64"/>
      <c r="T21" s="64"/>
      <c r="U21" s="64"/>
    </row>
    <row r="22" spans="1:21" ht="36" customHeight="1" thickBot="1" x14ac:dyDescent="0.45">
      <c r="A22" s="300">
        <v>43831</v>
      </c>
      <c r="B22" s="479"/>
      <c r="C22" s="27"/>
      <c r="D22" s="27"/>
      <c r="E22" s="104" t="s">
        <v>16</v>
      </c>
      <c r="F22" s="26"/>
      <c r="G22" s="26"/>
      <c r="H22" s="26"/>
      <c r="I22" s="26"/>
      <c r="J22" s="26"/>
      <c r="K22" s="26"/>
      <c r="L22" s="144"/>
      <c r="M22" s="145"/>
      <c r="N22" s="64"/>
      <c r="O22" s="64"/>
      <c r="P22" s="64"/>
      <c r="Q22" s="64"/>
      <c r="R22" s="64"/>
      <c r="S22" s="64"/>
      <c r="T22" s="64"/>
      <c r="U22" s="64"/>
    </row>
    <row r="23" spans="1:21" ht="36" customHeight="1" x14ac:dyDescent="0.4">
      <c r="A23" s="300">
        <v>43862</v>
      </c>
      <c r="B23" s="34">
        <v>1</v>
      </c>
      <c r="C23" s="109" t="s">
        <v>73</v>
      </c>
      <c r="D23" s="24"/>
      <c r="E23" s="188"/>
      <c r="F23" s="103"/>
      <c r="G23" s="103"/>
      <c r="H23" s="103"/>
      <c r="I23" s="103"/>
      <c r="J23" s="103"/>
      <c r="K23" s="103"/>
      <c r="L23" s="144"/>
      <c r="M23" s="145"/>
      <c r="N23" s="64"/>
      <c r="O23" s="64"/>
      <c r="P23" s="64"/>
      <c r="Q23" s="64"/>
      <c r="R23" s="64"/>
      <c r="S23" s="64"/>
      <c r="T23" s="64"/>
      <c r="U23" s="64"/>
    </row>
    <row r="24" spans="1:21" ht="36" customHeight="1" thickBot="1" x14ac:dyDescent="0.45">
      <c r="A24" s="300"/>
      <c r="B24" s="34">
        <v>2</v>
      </c>
      <c r="C24" s="109" t="s">
        <v>74</v>
      </c>
      <c r="D24" s="110"/>
      <c r="E24" s="189"/>
      <c r="F24" s="103"/>
      <c r="G24" s="103"/>
      <c r="H24" s="103"/>
      <c r="I24" s="103"/>
      <c r="J24" s="103"/>
      <c r="K24" s="103"/>
      <c r="L24" s="144"/>
      <c r="M24" s="145"/>
      <c r="N24" s="64"/>
      <c r="O24" s="64"/>
      <c r="P24" s="64"/>
      <c r="Q24" s="64"/>
      <c r="R24" s="64"/>
      <c r="S24" s="64"/>
      <c r="T24" s="64"/>
      <c r="U24" s="64"/>
    </row>
    <row r="25" spans="1:21" ht="69.75" hidden="1" customHeight="1" x14ac:dyDescent="0.5">
      <c r="A25" s="300">
        <v>43891</v>
      </c>
      <c r="B25" s="35"/>
      <c r="C25" s="36" t="s">
        <v>25</v>
      </c>
      <c r="D25" s="27"/>
      <c r="E25" s="105">
        <f>E24-E23+1</f>
        <v>1</v>
      </c>
      <c r="F25" s="49"/>
      <c r="G25" s="49"/>
      <c r="H25" s="49"/>
      <c r="I25" s="49"/>
      <c r="J25" s="49"/>
      <c r="K25" s="49"/>
      <c r="L25" s="144"/>
      <c r="M25" s="145"/>
      <c r="N25" s="64"/>
      <c r="O25" s="64"/>
      <c r="P25" s="64"/>
      <c r="Q25" s="64"/>
      <c r="R25" s="64"/>
      <c r="S25" s="64"/>
      <c r="T25" s="64"/>
      <c r="U25" s="64"/>
    </row>
    <row r="26" spans="1:21" ht="39" customHeight="1" x14ac:dyDescent="0.5">
      <c r="A26" s="300">
        <v>43922</v>
      </c>
      <c r="B26" s="35"/>
      <c r="C26" s="36"/>
      <c r="D26" s="27"/>
      <c r="E26" s="49"/>
      <c r="F26" s="49"/>
      <c r="G26" s="49"/>
      <c r="H26" s="49"/>
      <c r="I26" s="49"/>
      <c r="J26" s="49"/>
      <c r="K26" s="49"/>
      <c r="L26" s="144"/>
      <c r="M26" s="145"/>
      <c r="N26" s="64"/>
      <c r="O26" s="64"/>
      <c r="P26" s="64"/>
      <c r="Q26" s="64"/>
      <c r="R26" s="64"/>
      <c r="S26" s="64"/>
      <c r="T26" s="64"/>
      <c r="U26" s="64"/>
    </row>
    <row r="27" spans="1:21" ht="35.25" customHeight="1" x14ac:dyDescent="0.4">
      <c r="A27" s="300">
        <v>43952</v>
      </c>
      <c r="B27" s="34">
        <v>3</v>
      </c>
      <c r="C27" s="24" t="s">
        <v>10</v>
      </c>
      <c r="D27" s="24"/>
      <c r="E27" s="187">
        <v>0</v>
      </c>
      <c r="F27" s="28"/>
      <c r="G27" s="28"/>
      <c r="H27" s="28"/>
      <c r="I27" s="28"/>
      <c r="J27" s="28"/>
      <c r="K27" s="28"/>
      <c r="L27" s="144"/>
      <c r="M27" s="145"/>
      <c r="N27" s="64"/>
      <c r="O27" s="64"/>
      <c r="P27" s="64"/>
      <c r="Q27" s="64"/>
      <c r="R27" s="64"/>
      <c r="S27" s="64"/>
      <c r="T27" s="64"/>
      <c r="U27" s="64"/>
    </row>
    <row r="28" spans="1:21" ht="35.25" customHeight="1" x14ac:dyDescent="0.4">
      <c r="A28" s="300">
        <v>43983</v>
      </c>
      <c r="B28" s="34">
        <v>4</v>
      </c>
      <c r="C28" s="24" t="s">
        <v>18</v>
      </c>
      <c r="D28" s="24"/>
      <c r="E28" s="187">
        <v>0</v>
      </c>
      <c r="F28" s="28"/>
      <c r="G28" s="28"/>
      <c r="H28" s="28"/>
      <c r="I28" s="28"/>
      <c r="J28" s="28"/>
      <c r="K28" s="28"/>
      <c r="L28" s="144"/>
      <c r="M28" s="145"/>
      <c r="N28" s="64"/>
      <c r="O28" s="64"/>
      <c r="P28" s="64"/>
      <c r="Q28" s="64"/>
      <c r="R28" s="64"/>
      <c r="S28" s="64"/>
      <c r="T28" s="64"/>
      <c r="U28" s="64"/>
    </row>
    <row r="29" spans="1:21" ht="35.25" customHeight="1" x14ac:dyDescent="0.5">
      <c r="A29" s="300">
        <v>44013</v>
      </c>
      <c r="B29" s="35"/>
      <c r="C29" s="37" t="s">
        <v>19</v>
      </c>
      <c r="D29" s="38"/>
      <c r="E29" s="39">
        <f>SUM(E27:E28)</f>
        <v>0</v>
      </c>
      <c r="F29" s="41"/>
      <c r="G29" s="41"/>
      <c r="H29" s="41"/>
      <c r="I29" s="41"/>
      <c r="J29" s="41"/>
      <c r="K29" s="41"/>
      <c r="L29" s="144"/>
      <c r="M29" s="145"/>
      <c r="N29" s="64"/>
      <c r="O29" s="64"/>
      <c r="P29" s="64"/>
      <c r="Q29" s="64"/>
      <c r="R29" s="64"/>
      <c r="S29" s="64"/>
      <c r="T29" s="64"/>
      <c r="U29" s="64"/>
    </row>
    <row r="30" spans="1:21" ht="35.25" customHeight="1" x14ac:dyDescent="0.4">
      <c r="A30" s="300">
        <v>44044</v>
      </c>
      <c r="B30" s="34">
        <v>5</v>
      </c>
      <c r="C30" s="24" t="s">
        <v>11</v>
      </c>
      <c r="D30" s="31"/>
      <c r="E30" s="187">
        <v>0</v>
      </c>
      <c r="F30" s="28"/>
      <c r="G30" s="28"/>
      <c r="H30" s="28"/>
      <c r="I30" s="28"/>
      <c r="J30" s="28"/>
      <c r="K30" s="28"/>
      <c r="L30" s="144"/>
      <c r="M30" s="145"/>
      <c r="N30" s="64"/>
      <c r="O30" s="64"/>
      <c r="P30" s="64"/>
      <c r="Q30" s="64"/>
      <c r="R30" s="64"/>
      <c r="S30" s="64"/>
      <c r="T30" s="64"/>
      <c r="U30" s="64"/>
    </row>
    <row r="31" spans="1:21" ht="35.25" customHeight="1" x14ac:dyDescent="0.4">
      <c r="A31" s="300">
        <v>44075</v>
      </c>
      <c r="B31" s="34">
        <v>6</v>
      </c>
      <c r="C31" s="24" t="s">
        <v>7</v>
      </c>
      <c r="D31" s="31"/>
      <c r="E31" s="187">
        <v>0</v>
      </c>
      <c r="F31" s="28"/>
      <c r="G31" s="28"/>
      <c r="H31" s="28"/>
      <c r="I31" s="28"/>
      <c r="J31" s="28"/>
      <c r="K31" s="28"/>
      <c r="L31" s="144"/>
      <c r="M31" s="145"/>
      <c r="N31" s="64"/>
      <c r="O31" s="64"/>
      <c r="P31" s="64"/>
      <c r="Q31" s="64"/>
      <c r="R31" s="64"/>
      <c r="S31" s="64"/>
      <c r="T31" s="64"/>
      <c r="U31" s="64"/>
    </row>
    <row r="32" spans="1:21" ht="35.25" customHeight="1" x14ac:dyDescent="0.4">
      <c r="A32" s="300">
        <v>44105</v>
      </c>
      <c r="B32" s="34">
        <v>7</v>
      </c>
      <c r="C32" s="24" t="s">
        <v>20</v>
      </c>
      <c r="D32" s="31"/>
      <c r="E32" s="187">
        <v>0</v>
      </c>
      <c r="F32" s="28"/>
      <c r="G32" s="28"/>
      <c r="H32" s="28"/>
      <c r="I32" s="28"/>
      <c r="J32" s="28"/>
      <c r="K32" s="28"/>
      <c r="L32" s="144"/>
      <c r="M32" s="145"/>
      <c r="N32" s="64"/>
      <c r="O32" s="64"/>
      <c r="P32" s="64"/>
      <c r="Q32" s="64"/>
      <c r="R32" s="64"/>
      <c r="S32" s="64"/>
      <c r="T32" s="64"/>
      <c r="U32" s="64"/>
    </row>
    <row r="33" spans="1:21" ht="35.25" customHeight="1" x14ac:dyDescent="0.5">
      <c r="A33" s="300">
        <v>44136</v>
      </c>
      <c r="B33" s="40">
        <v>8</v>
      </c>
      <c r="C33" s="25" t="s">
        <v>8</v>
      </c>
      <c r="D33" s="24"/>
      <c r="E33" s="32">
        <f>E29-SUM(E30:E32)</f>
        <v>0</v>
      </c>
      <c r="F33" s="41"/>
      <c r="G33" s="41"/>
      <c r="H33" s="41"/>
      <c r="I33" s="41"/>
      <c r="J33" s="41"/>
      <c r="K33" s="41"/>
      <c r="L33" s="144"/>
      <c r="M33" s="145"/>
      <c r="N33" s="64"/>
      <c r="O33" s="64"/>
      <c r="P33" s="64"/>
      <c r="Q33" s="64"/>
      <c r="R33" s="64"/>
      <c r="S33" s="64"/>
      <c r="T33" s="64"/>
      <c r="U33" s="64"/>
    </row>
    <row r="34" spans="1:21" ht="60" customHeight="1" x14ac:dyDescent="0.5">
      <c r="A34" s="45"/>
      <c r="B34" s="101"/>
      <c r="C34" s="37"/>
      <c r="D34" s="27"/>
      <c r="E34" s="41"/>
      <c r="F34" s="41"/>
      <c r="G34" s="41"/>
      <c r="H34" s="41"/>
      <c r="I34" s="41"/>
      <c r="J34" s="41"/>
      <c r="K34" s="41"/>
      <c r="L34" s="144"/>
      <c r="M34" s="145"/>
      <c r="N34" s="64"/>
      <c r="O34" s="64"/>
      <c r="P34" s="64"/>
      <c r="Q34" s="64"/>
      <c r="R34" s="64"/>
      <c r="S34" s="64"/>
      <c r="T34" s="64"/>
      <c r="U34" s="64"/>
    </row>
    <row r="35" spans="1:21" ht="66" customHeight="1" x14ac:dyDescent="0.25">
      <c r="B35" s="146"/>
      <c r="C35" s="144"/>
      <c r="D35" s="144"/>
      <c r="E35" s="144"/>
      <c r="F35" s="144"/>
      <c r="G35" s="144"/>
      <c r="H35" s="144"/>
      <c r="I35" s="144"/>
      <c r="J35" s="144"/>
      <c r="K35" s="144"/>
      <c r="L35" s="144"/>
      <c r="M35" s="145"/>
      <c r="N35" s="64"/>
      <c r="O35" s="64"/>
      <c r="P35" s="64"/>
      <c r="Q35" s="64"/>
      <c r="R35" s="64"/>
      <c r="S35" s="64"/>
      <c r="T35" s="64"/>
      <c r="U35" s="64"/>
    </row>
    <row r="36" spans="1:21" ht="15" customHeight="1" x14ac:dyDescent="0.25">
      <c r="B36" s="478" t="s">
        <v>15</v>
      </c>
      <c r="C36" s="62"/>
      <c r="D36" s="62"/>
      <c r="E36" s="62"/>
      <c r="F36" s="62"/>
      <c r="G36" s="62"/>
      <c r="H36" s="62"/>
      <c r="I36" s="62"/>
      <c r="J36" s="62"/>
      <c r="K36" s="62"/>
      <c r="L36" s="62"/>
      <c r="M36" s="63"/>
      <c r="N36" s="64"/>
      <c r="O36" s="64"/>
      <c r="P36" s="64"/>
      <c r="Q36" s="64"/>
      <c r="R36" s="64"/>
      <c r="S36" s="64"/>
      <c r="T36" s="64"/>
      <c r="U36" s="64"/>
    </row>
    <row r="37" spans="1:21" ht="15" customHeight="1" x14ac:dyDescent="0.25">
      <c r="B37" s="479"/>
      <c r="C37" s="62"/>
      <c r="D37" s="62"/>
      <c r="E37" s="62"/>
      <c r="F37" s="62"/>
      <c r="G37" s="62"/>
      <c r="H37" s="62"/>
      <c r="I37" s="62"/>
      <c r="J37" s="62"/>
      <c r="K37" s="62"/>
      <c r="L37" s="62"/>
      <c r="M37" s="63"/>
      <c r="N37" s="64"/>
      <c r="O37" s="64"/>
      <c r="P37" s="64"/>
      <c r="Q37" s="64"/>
      <c r="R37" s="64"/>
      <c r="S37" s="64"/>
      <c r="T37" s="64"/>
      <c r="U37" s="64"/>
    </row>
    <row r="38" spans="1:21" ht="15" customHeight="1" x14ac:dyDescent="0.25">
      <c r="B38" s="479"/>
      <c r="C38" s="144"/>
      <c r="D38" s="144"/>
      <c r="E38" s="144"/>
      <c r="F38" s="144"/>
      <c r="G38" s="144"/>
      <c r="H38" s="144"/>
      <c r="I38" s="144"/>
      <c r="J38" s="144"/>
      <c r="K38" s="144"/>
      <c r="L38" s="144"/>
      <c r="M38" s="145"/>
      <c r="N38" s="65"/>
      <c r="O38" s="65"/>
      <c r="P38" s="65"/>
      <c r="Q38" s="65"/>
      <c r="R38" s="65"/>
      <c r="S38" s="65"/>
      <c r="T38" s="65"/>
      <c r="U38" s="65"/>
    </row>
    <row r="39" spans="1:21" ht="39.75" customHeight="1" x14ac:dyDescent="0.4">
      <c r="B39" s="34">
        <v>9</v>
      </c>
      <c r="C39" s="481" t="s">
        <v>139</v>
      </c>
      <c r="D39" s="482"/>
      <c r="E39" s="483"/>
      <c r="F39" s="194">
        <v>0</v>
      </c>
      <c r="G39" s="6"/>
      <c r="H39" s="6"/>
      <c r="I39" s="6"/>
      <c r="J39" s="6"/>
      <c r="K39" s="57"/>
      <c r="L39" s="6"/>
      <c r="M39" s="7"/>
      <c r="N39" s="2"/>
      <c r="O39" s="2"/>
      <c r="P39" s="2"/>
      <c r="Q39" s="2"/>
      <c r="R39" s="2"/>
      <c r="S39" s="2"/>
      <c r="T39" s="2"/>
      <c r="U39" s="2"/>
    </row>
    <row r="40" spans="1:21" ht="39.75" customHeight="1" x14ac:dyDescent="0.4">
      <c r="B40" s="42"/>
      <c r="C40" s="27" t="s">
        <v>28</v>
      </c>
      <c r="D40" s="27"/>
      <c r="E40" s="27"/>
      <c r="F40" s="33">
        <f>E33</f>
        <v>0</v>
      </c>
      <c r="G40" s="6"/>
      <c r="H40" s="6"/>
      <c r="I40" s="6"/>
      <c r="J40" s="6"/>
      <c r="K40" s="57"/>
      <c r="L40" s="6"/>
      <c r="M40" s="7"/>
      <c r="N40" s="2"/>
      <c r="O40" s="2"/>
      <c r="P40" s="2"/>
      <c r="Q40" s="2"/>
      <c r="R40" s="2"/>
      <c r="S40" s="2"/>
      <c r="T40" s="2"/>
      <c r="U40" s="2"/>
    </row>
    <row r="41" spans="1:21" ht="39.75" customHeight="1" thickBot="1" x14ac:dyDescent="0.45">
      <c r="B41" s="42"/>
      <c r="C41" s="46" t="s">
        <v>9</v>
      </c>
      <c r="D41" s="47"/>
      <c r="E41" s="48"/>
      <c r="F41" s="48">
        <f>F39-F40</f>
        <v>0</v>
      </c>
      <c r="G41" s="6"/>
      <c r="H41" s="6"/>
      <c r="I41" s="6"/>
      <c r="J41" s="6"/>
      <c r="K41" s="57"/>
      <c r="L41" s="6"/>
      <c r="M41" s="7"/>
      <c r="N41" s="2"/>
      <c r="O41" s="2"/>
      <c r="P41" s="2"/>
      <c r="Q41" s="2"/>
      <c r="R41" s="2"/>
      <c r="S41" s="2"/>
      <c r="T41" s="2"/>
      <c r="U41" s="2"/>
    </row>
    <row r="42" spans="1:21" ht="16.5" thickTop="1" thickBot="1" x14ac:dyDescent="0.3">
      <c r="B42" s="8"/>
      <c r="C42" s="9"/>
      <c r="D42" s="9"/>
      <c r="E42" s="9"/>
      <c r="F42" s="9"/>
      <c r="G42" s="9"/>
      <c r="H42" s="9"/>
      <c r="I42" s="9"/>
      <c r="J42" s="9"/>
      <c r="K42" s="67"/>
      <c r="L42" s="9"/>
      <c r="M42" s="10"/>
      <c r="N42" s="2"/>
      <c r="O42" s="2"/>
      <c r="P42" s="2"/>
      <c r="Q42" s="2"/>
      <c r="R42" s="2"/>
      <c r="S42" s="2"/>
      <c r="T42" s="2"/>
      <c r="U42" s="2"/>
    </row>
    <row r="43" spans="1:21" x14ac:dyDescent="0.25">
      <c r="B43" s="2"/>
      <c r="C43" s="2"/>
      <c r="D43" s="2"/>
      <c r="E43" s="2"/>
      <c r="F43" s="2"/>
      <c r="G43" s="2"/>
      <c r="H43" s="2"/>
      <c r="I43" s="2"/>
      <c r="J43" s="2"/>
      <c r="K43" s="66"/>
      <c r="L43" s="2"/>
      <c r="M43" s="2"/>
      <c r="N43" s="2"/>
      <c r="O43" s="2"/>
      <c r="P43" s="2"/>
      <c r="Q43" s="2"/>
      <c r="R43" s="2"/>
      <c r="S43" s="2"/>
      <c r="T43" s="2"/>
      <c r="U43" s="2"/>
    </row>
    <row r="44" spans="1:21" x14ac:dyDescent="0.25">
      <c r="B44" s="2"/>
      <c r="C44" s="2"/>
      <c r="D44" s="2"/>
      <c r="E44" s="2"/>
      <c r="F44" s="2"/>
      <c r="G44" s="2"/>
      <c r="H44" s="2"/>
      <c r="I44" s="2"/>
      <c r="J44" s="2"/>
      <c r="K44" s="2"/>
      <c r="L44" s="2"/>
      <c r="M44" s="2"/>
      <c r="N44" s="2"/>
      <c r="O44" s="2"/>
      <c r="P44" s="2"/>
      <c r="Q44" s="2"/>
      <c r="R44" s="2"/>
      <c r="S44" s="2"/>
      <c r="T44" s="2"/>
      <c r="U44" s="2"/>
    </row>
    <row r="45" spans="1:21" x14ac:dyDescent="0.25">
      <c r="B45" s="2"/>
      <c r="C45" s="44"/>
      <c r="D45" s="2"/>
      <c r="E45" s="2"/>
      <c r="F45" s="2"/>
      <c r="G45" s="2"/>
      <c r="H45" s="2"/>
      <c r="I45" s="2"/>
      <c r="J45" s="2"/>
      <c r="K45" s="2"/>
      <c r="L45" s="2"/>
      <c r="M45" s="2"/>
      <c r="N45" s="2"/>
      <c r="O45" s="2"/>
      <c r="P45" s="2"/>
      <c r="Q45" s="2"/>
      <c r="R45" s="2"/>
      <c r="S45" s="2"/>
      <c r="T45" s="2"/>
      <c r="U45" s="2"/>
    </row>
    <row r="46" spans="1:21" hidden="1" x14ac:dyDescent="0.25">
      <c r="A46" s="43"/>
      <c r="B46" s="79"/>
      <c r="C46" s="79"/>
      <c r="D46" s="79"/>
      <c r="E46" s="79"/>
      <c r="F46" s="2"/>
      <c r="G46" s="2"/>
      <c r="H46" s="2"/>
      <c r="I46" s="2"/>
      <c r="J46" s="2"/>
      <c r="K46" s="2"/>
      <c r="L46" s="2"/>
      <c r="M46" s="2"/>
      <c r="N46" s="2"/>
      <c r="O46" s="2"/>
      <c r="P46" s="2"/>
      <c r="Q46" s="2"/>
      <c r="R46" s="2"/>
      <c r="S46" s="2"/>
      <c r="T46" s="2"/>
      <c r="U46" s="2"/>
    </row>
    <row r="47" spans="1:21" hidden="1" x14ac:dyDescent="0.25">
      <c r="A47" s="43"/>
      <c r="B47" s="43"/>
      <c r="C47" s="43"/>
      <c r="D47" s="43"/>
      <c r="E47" s="43"/>
    </row>
    <row r="48" spans="1:21" hidden="1" x14ac:dyDescent="0.25">
      <c r="A48" s="43"/>
      <c r="B48" s="43"/>
      <c r="C48" s="43"/>
      <c r="D48" s="43"/>
      <c r="E48" s="43"/>
    </row>
    <row r="49" spans="1:5" hidden="1" x14ac:dyDescent="0.25">
      <c r="A49" s="43"/>
      <c r="B49" s="45">
        <v>43831</v>
      </c>
      <c r="C49" s="45"/>
      <c r="D49" s="45">
        <v>43466</v>
      </c>
      <c r="E49" s="43"/>
    </row>
    <row r="50" spans="1:5" hidden="1" x14ac:dyDescent="0.25">
      <c r="A50" s="43"/>
      <c r="B50" s="45">
        <v>43862</v>
      </c>
      <c r="C50" s="45"/>
      <c r="D50" s="45">
        <v>43497</v>
      </c>
      <c r="E50" s="43"/>
    </row>
    <row r="51" spans="1:5" hidden="1" x14ac:dyDescent="0.25">
      <c r="A51" s="43"/>
      <c r="B51" s="45">
        <v>43891</v>
      </c>
      <c r="C51" s="45"/>
      <c r="D51" s="45">
        <v>43525</v>
      </c>
      <c r="E51" s="43"/>
    </row>
    <row r="52" spans="1:5" hidden="1" x14ac:dyDescent="0.25">
      <c r="A52" s="43"/>
      <c r="B52" s="45">
        <v>43922</v>
      </c>
      <c r="C52" s="45"/>
      <c r="D52" s="45">
        <v>43556</v>
      </c>
      <c r="E52" s="43"/>
    </row>
    <row r="53" spans="1:5" hidden="1" x14ac:dyDescent="0.25">
      <c r="A53" s="43"/>
      <c r="B53" s="45">
        <v>43952</v>
      </c>
      <c r="C53" s="45"/>
      <c r="D53" s="45">
        <v>43586</v>
      </c>
      <c r="E53" s="43"/>
    </row>
    <row r="54" spans="1:5" hidden="1" x14ac:dyDescent="0.25">
      <c r="A54" s="43"/>
      <c r="B54" s="45">
        <v>43983</v>
      </c>
      <c r="C54" s="45"/>
      <c r="D54" s="45">
        <v>43617</v>
      </c>
      <c r="E54" s="43"/>
    </row>
    <row r="55" spans="1:5" hidden="1" x14ac:dyDescent="0.25">
      <c r="A55" s="43"/>
      <c r="B55" s="45">
        <v>44013</v>
      </c>
      <c r="C55" s="45"/>
      <c r="D55" s="45">
        <v>43647</v>
      </c>
      <c r="E55" s="43"/>
    </row>
    <row r="56" spans="1:5" hidden="1" x14ac:dyDescent="0.25">
      <c r="A56" s="43"/>
      <c r="B56" s="45">
        <v>44044</v>
      </c>
      <c r="C56" s="45"/>
      <c r="D56" s="45">
        <v>43678</v>
      </c>
      <c r="E56" s="43"/>
    </row>
    <row r="57" spans="1:5" hidden="1" x14ac:dyDescent="0.25">
      <c r="A57" s="43"/>
      <c r="B57" s="45">
        <v>44075</v>
      </c>
      <c r="C57" s="45"/>
      <c r="D57" s="45">
        <v>43709</v>
      </c>
      <c r="E57" s="43"/>
    </row>
    <row r="58" spans="1:5" hidden="1" x14ac:dyDescent="0.25">
      <c r="A58" s="43"/>
      <c r="B58" s="45">
        <v>44105</v>
      </c>
      <c r="C58" s="45"/>
      <c r="D58" s="45">
        <v>43739</v>
      </c>
      <c r="E58" s="43"/>
    </row>
    <row r="59" spans="1:5" hidden="1" x14ac:dyDescent="0.25">
      <c r="A59" s="43"/>
      <c r="B59" s="45">
        <v>44136</v>
      </c>
      <c r="C59" s="45"/>
      <c r="D59" s="45">
        <v>43770</v>
      </c>
      <c r="E59" s="43"/>
    </row>
    <row r="60" spans="1:5" hidden="1" x14ac:dyDescent="0.25">
      <c r="A60" s="43"/>
      <c r="B60" s="45">
        <v>44166</v>
      </c>
      <c r="C60" s="45"/>
      <c r="D60" s="45">
        <v>43800</v>
      </c>
      <c r="E60" s="43"/>
    </row>
    <row r="61" spans="1:5" hidden="1" x14ac:dyDescent="0.25">
      <c r="A61" s="43"/>
      <c r="B61" s="45">
        <v>44197</v>
      </c>
      <c r="C61" s="45"/>
      <c r="D61" s="45">
        <v>43831</v>
      </c>
      <c r="E61" s="43"/>
    </row>
    <row r="62" spans="1:5" hidden="1" x14ac:dyDescent="0.25">
      <c r="A62" s="43"/>
      <c r="B62" s="45">
        <v>44228</v>
      </c>
      <c r="C62" s="45"/>
      <c r="D62" s="45">
        <v>43862</v>
      </c>
      <c r="E62" s="43"/>
    </row>
    <row r="63" spans="1:5" hidden="1" x14ac:dyDescent="0.25">
      <c r="A63" s="43"/>
      <c r="B63" s="45">
        <v>44256</v>
      </c>
      <c r="C63" s="45"/>
      <c r="D63" s="45">
        <v>43891</v>
      </c>
      <c r="E63" s="43"/>
    </row>
    <row r="64" spans="1:5" hidden="1" x14ac:dyDescent="0.25">
      <c r="A64" s="43"/>
      <c r="B64" s="45">
        <v>44287</v>
      </c>
      <c r="C64" s="45"/>
      <c r="D64" s="45">
        <v>43922</v>
      </c>
      <c r="E64" s="43"/>
    </row>
    <row r="65" spans="1:5" hidden="1" x14ac:dyDescent="0.25">
      <c r="A65" s="43"/>
      <c r="B65" s="45">
        <v>44317</v>
      </c>
      <c r="C65" s="45"/>
      <c r="D65" s="45">
        <v>43952</v>
      </c>
      <c r="E65" s="43"/>
    </row>
    <row r="66" spans="1:5" hidden="1" x14ac:dyDescent="0.25">
      <c r="A66" s="43"/>
      <c r="B66" s="45">
        <v>44348</v>
      </c>
      <c r="C66" s="45"/>
      <c r="D66" s="45">
        <v>43983</v>
      </c>
      <c r="E66" s="43"/>
    </row>
    <row r="67" spans="1:5" hidden="1" x14ac:dyDescent="0.25">
      <c r="A67" s="43"/>
      <c r="B67" s="45">
        <v>44378</v>
      </c>
      <c r="C67" s="45"/>
      <c r="D67" s="45">
        <v>44013</v>
      </c>
      <c r="E67" s="43"/>
    </row>
    <row r="68" spans="1:5" hidden="1" x14ac:dyDescent="0.25">
      <c r="A68" s="43"/>
      <c r="B68" s="45">
        <v>44409</v>
      </c>
      <c r="C68" s="45"/>
      <c r="D68" s="45">
        <v>44044</v>
      </c>
      <c r="E68" s="43"/>
    </row>
    <row r="69" spans="1:5" hidden="1" x14ac:dyDescent="0.25">
      <c r="A69" s="43"/>
      <c r="B69" s="45">
        <v>44440</v>
      </c>
      <c r="C69" s="45"/>
      <c r="D69" s="45">
        <v>44075</v>
      </c>
      <c r="E69" s="43"/>
    </row>
    <row r="70" spans="1:5" hidden="1" x14ac:dyDescent="0.25">
      <c r="A70" s="43"/>
      <c r="B70" s="45">
        <v>44470</v>
      </c>
      <c r="C70" s="45"/>
      <c r="D70" s="45">
        <v>44105</v>
      </c>
      <c r="E70" s="43"/>
    </row>
    <row r="71" spans="1:5" hidden="1" x14ac:dyDescent="0.25">
      <c r="A71" s="43"/>
      <c r="B71" s="45">
        <v>44501</v>
      </c>
      <c r="C71" s="45"/>
      <c r="D71" s="45">
        <v>44136</v>
      </c>
      <c r="E71" s="43"/>
    </row>
    <row r="72" spans="1:5" hidden="1" x14ac:dyDescent="0.25">
      <c r="A72" s="43"/>
      <c r="B72" s="45">
        <v>44531</v>
      </c>
      <c r="C72" s="45"/>
      <c r="D72" s="45">
        <v>44166</v>
      </c>
      <c r="E72" s="43"/>
    </row>
    <row r="73" spans="1:5" hidden="1" x14ac:dyDescent="0.25">
      <c r="A73" s="43"/>
      <c r="B73" s="45">
        <v>44562</v>
      </c>
      <c r="C73" s="45"/>
      <c r="D73" s="45">
        <v>44197</v>
      </c>
      <c r="E73" s="43"/>
    </row>
    <row r="74" spans="1:5" hidden="1" x14ac:dyDescent="0.25">
      <c r="A74" s="43"/>
      <c r="B74" s="45">
        <v>44593</v>
      </c>
      <c r="C74" s="45"/>
      <c r="D74" s="45">
        <v>44228</v>
      </c>
      <c r="E74" s="43"/>
    </row>
    <row r="75" spans="1:5" hidden="1" x14ac:dyDescent="0.25">
      <c r="A75" s="43"/>
      <c r="B75" s="45">
        <v>44621</v>
      </c>
      <c r="C75" s="45"/>
      <c r="D75" s="45">
        <v>44256</v>
      </c>
      <c r="E75" s="43"/>
    </row>
    <row r="76" spans="1:5" hidden="1" x14ac:dyDescent="0.25">
      <c r="A76" s="43"/>
      <c r="B76" s="45">
        <v>44652</v>
      </c>
      <c r="C76" s="45"/>
      <c r="D76" s="45">
        <v>44287</v>
      </c>
      <c r="E76" s="43"/>
    </row>
    <row r="77" spans="1:5" hidden="1" x14ac:dyDescent="0.25">
      <c r="A77" s="43"/>
      <c r="B77" s="45">
        <v>44682</v>
      </c>
      <c r="C77" s="45"/>
      <c r="D77" s="45">
        <v>44317</v>
      </c>
      <c r="E77" s="43"/>
    </row>
    <row r="78" spans="1:5" hidden="1" x14ac:dyDescent="0.25">
      <c r="A78" s="43"/>
      <c r="B78" s="45">
        <v>44713</v>
      </c>
      <c r="C78" s="45"/>
      <c r="D78" s="45">
        <v>44348</v>
      </c>
      <c r="E78" s="43"/>
    </row>
    <row r="79" spans="1:5" hidden="1" x14ac:dyDescent="0.25">
      <c r="A79" s="43"/>
      <c r="B79" s="45">
        <v>44743</v>
      </c>
      <c r="C79" s="45"/>
      <c r="D79" s="45">
        <v>44378</v>
      </c>
      <c r="E79" s="43"/>
    </row>
    <row r="80" spans="1:5" hidden="1" x14ac:dyDescent="0.25">
      <c r="A80" s="43"/>
      <c r="B80" s="45">
        <v>44774</v>
      </c>
      <c r="C80" s="45"/>
      <c r="D80" s="45">
        <v>44409</v>
      </c>
      <c r="E80" s="43"/>
    </row>
    <row r="81" spans="1:5" hidden="1" x14ac:dyDescent="0.25">
      <c r="A81" s="43"/>
      <c r="B81" s="45">
        <v>44805</v>
      </c>
      <c r="C81" s="45"/>
      <c r="D81" s="45">
        <v>44440</v>
      </c>
      <c r="E81" s="43"/>
    </row>
    <row r="82" spans="1:5" hidden="1" x14ac:dyDescent="0.25">
      <c r="A82" s="43"/>
      <c r="B82" s="45">
        <v>44835</v>
      </c>
      <c r="C82" s="45"/>
      <c r="D82" s="45">
        <v>44470</v>
      </c>
      <c r="E82" s="43"/>
    </row>
    <row r="83" spans="1:5" hidden="1" x14ac:dyDescent="0.25">
      <c r="A83" s="43"/>
      <c r="B83" s="45">
        <v>44866</v>
      </c>
      <c r="C83" s="45"/>
      <c r="D83" s="45">
        <v>44501</v>
      </c>
      <c r="E83" s="43"/>
    </row>
    <row r="84" spans="1:5" hidden="1" x14ac:dyDescent="0.25">
      <c r="A84" s="43"/>
      <c r="B84" s="45">
        <v>44896</v>
      </c>
      <c r="C84" s="45"/>
      <c r="D84" s="45">
        <v>44531</v>
      </c>
      <c r="E84" s="43"/>
    </row>
    <row r="85" spans="1:5" hidden="1" x14ac:dyDescent="0.25">
      <c r="A85" s="43"/>
      <c r="B85" s="43"/>
      <c r="C85" s="43"/>
      <c r="D85" s="43"/>
      <c r="E85" s="43"/>
    </row>
    <row r="86" spans="1:5" hidden="1" x14ac:dyDescent="0.25">
      <c r="A86" s="43"/>
      <c r="B86" s="45">
        <v>43861</v>
      </c>
      <c r="C86" s="45"/>
      <c r="D86" s="45">
        <v>43496</v>
      </c>
      <c r="E86" s="43"/>
    </row>
    <row r="87" spans="1:5" hidden="1" x14ac:dyDescent="0.25">
      <c r="A87" s="43"/>
      <c r="B87" s="45">
        <v>43890</v>
      </c>
      <c r="C87" s="45"/>
      <c r="D87" s="45">
        <v>43524</v>
      </c>
      <c r="E87" s="43"/>
    </row>
    <row r="88" spans="1:5" hidden="1" x14ac:dyDescent="0.25">
      <c r="A88" s="43"/>
      <c r="B88" s="45">
        <v>43921</v>
      </c>
      <c r="C88" s="45"/>
      <c r="D88" s="45">
        <v>43555</v>
      </c>
      <c r="E88" s="43"/>
    </row>
    <row r="89" spans="1:5" hidden="1" x14ac:dyDescent="0.25">
      <c r="A89" s="43"/>
      <c r="B89" s="45">
        <v>43951</v>
      </c>
      <c r="C89" s="45"/>
      <c r="D89" s="45">
        <v>43585</v>
      </c>
      <c r="E89" s="43"/>
    </row>
    <row r="90" spans="1:5" hidden="1" x14ac:dyDescent="0.25">
      <c r="A90" s="43"/>
      <c r="B90" s="45">
        <v>43982</v>
      </c>
      <c r="C90" s="45"/>
      <c r="D90" s="45">
        <v>43616</v>
      </c>
      <c r="E90" s="43"/>
    </row>
    <row r="91" spans="1:5" hidden="1" x14ac:dyDescent="0.25">
      <c r="A91" s="43"/>
      <c r="B91" s="45">
        <v>44012</v>
      </c>
      <c r="C91" s="45"/>
      <c r="D91" s="45">
        <v>43646</v>
      </c>
      <c r="E91" s="43"/>
    </row>
    <row r="92" spans="1:5" hidden="1" x14ac:dyDescent="0.25">
      <c r="A92" s="43"/>
      <c r="B92" s="45">
        <v>44043</v>
      </c>
      <c r="C92" s="45"/>
      <c r="D92" s="45">
        <v>43677</v>
      </c>
      <c r="E92" s="43"/>
    </row>
    <row r="93" spans="1:5" hidden="1" x14ac:dyDescent="0.25">
      <c r="A93" s="43"/>
      <c r="B93" s="45">
        <v>44074</v>
      </c>
      <c r="C93" s="45"/>
      <c r="D93" s="45">
        <v>43708</v>
      </c>
      <c r="E93" s="43"/>
    </row>
    <row r="94" spans="1:5" hidden="1" x14ac:dyDescent="0.25">
      <c r="A94" s="43"/>
      <c r="B94" s="45">
        <v>44104</v>
      </c>
      <c r="C94" s="45"/>
      <c r="D94" s="45">
        <v>43738</v>
      </c>
      <c r="E94" s="43"/>
    </row>
    <row r="95" spans="1:5" hidden="1" x14ac:dyDescent="0.25">
      <c r="A95" s="43"/>
      <c r="B95" s="45">
        <v>44135</v>
      </c>
      <c r="C95" s="45"/>
      <c r="D95" s="45">
        <v>43769</v>
      </c>
      <c r="E95" s="43"/>
    </row>
    <row r="96" spans="1:5" hidden="1" x14ac:dyDescent="0.25">
      <c r="A96" s="43"/>
      <c r="B96" s="45">
        <v>44165</v>
      </c>
      <c r="C96" s="45"/>
      <c r="D96" s="45">
        <v>43799</v>
      </c>
      <c r="E96" s="43"/>
    </row>
    <row r="97" spans="1:5" hidden="1" x14ac:dyDescent="0.25">
      <c r="A97" s="43"/>
      <c r="B97" s="45">
        <v>44196</v>
      </c>
      <c r="C97" s="45"/>
      <c r="D97" s="45">
        <v>43830</v>
      </c>
      <c r="E97" s="43"/>
    </row>
    <row r="98" spans="1:5" hidden="1" x14ac:dyDescent="0.25">
      <c r="A98" s="43"/>
      <c r="B98" s="45">
        <v>44227</v>
      </c>
      <c r="C98" s="43"/>
      <c r="D98" s="45">
        <v>43861</v>
      </c>
      <c r="E98" s="43"/>
    </row>
    <row r="99" spans="1:5" hidden="1" x14ac:dyDescent="0.25">
      <c r="A99" s="43"/>
      <c r="B99" s="45">
        <v>44255</v>
      </c>
      <c r="C99" s="43"/>
      <c r="D99" s="45">
        <v>43890</v>
      </c>
      <c r="E99" s="43"/>
    </row>
    <row r="100" spans="1:5" hidden="1" x14ac:dyDescent="0.25">
      <c r="A100" s="43"/>
      <c r="B100" s="45">
        <v>44286</v>
      </c>
      <c r="C100" s="43"/>
      <c r="D100" s="45">
        <v>43921</v>
      </c>
      <c r="E100" s="43"/>
    </row>
    <row r="101" spans="1:5" hidden="1" x14ac:dyDescent="0.25">
      <c r="B101" s="45">
        <v>44316</v>
      </c>
      <c r="D101" s="45">
        <v>43951</v>
      </c>
    </row>
    <row r="102" spans="1:5" hidden="1" x14ac:dyDescent="0.25">
      <c r="B102" s="45">
        <v>44347</v>
      </c>
      <c r="D102" s="45">
        <v>43982</v>
      </c>
    </row>
    <row r="103" spans="1:5" hidden="1" x14ac:dyDescent="0.25">
      <c r="B103" s="45">
        <v>44377</v>
      </c>
      <c r="D103" s="45">
        <v>44012</v>
      </c>
    </row>
    <row r="104" spans="1:5" hidden="1" x14ac:dyDescent="0.25">
      <c r="B104" s="45">
        <v>44408</v>
      </c>
      <c r="D104" s="45">
        <v>44043</v>
      </c>
    </row>
    <row r="105" spans="1:5" hidden="1" x14ac:dyDescent="0.25">
      <c r="B105" s="45">
        <v>44439</v>
      </c>
      <c r="D105" s="45">
        <v>44074</v>
      </c>
    </row>
    <row r="106" spans="1:5" hidden="1" x14ac:dyDescent="0.25">
      <c r="B106" s="45">
        <v>44469</v>
      </c>
      <c r="D106" s="45">
        <v>44104</v>
      </c>
    </row>
    <row r="107" spans="1:5" hidden="1" x14ac:dyDescent="0.25">
      <c r="B107" s="45">
        <v>44500</v>
      </c>
      <c r="D107" s="45">
        <v>44135</v>
      </c>
    </row>
    <row r="108" spans="1:5" hidden="1" x14ac:dyDescent="0.25">
      <c r="B108" s="45">
        <v>44530</v>
      </c>
      <c r="D108" s="45">
        <v>44165</v>
      </c>
    </row>
    <row r="109" spans="1:5" hidden="1" x14ac:dyDescent="0.25">
      <c r="B109" s="45">
        <v>44561</v>
      </c>
      <c r="D109" s="45">
        <v>44196</v>
      </c>
    </row>
    <row r="110" spans="1:5" hidden="1" x14ac:dyDescent="0.25">
      <c r="B110" s="45">
        <v>44592</v>
      </c>
      <c r="D110" s="45">
        <v>44227</v>
      </c>
    </row>
    <row r="111" spans="1:5" hidden="1" x14ac:dyDescent="0.25">
      <c r="B111" s="45">
        <v>44620</v>
      </c>
      <c r="D111" s="45">
        <v>44255</v>
      </c>
    </row>
    <row r="112" spans="1:5" hidden="1" x14ac:dyDescent="0.25">
      <c r="B112" s="45">
        <v>44651</v>
      </c>
      <c r="D112" s="45">
        <v>44286</v>
      </c>
    </row>
    <row r="113" spans="2:4" hidden="1" x14ac:dyDescent="0.25">
      <c r="B113" s="45">
        <v>44681</v>
      </c>
      <c r="D113" s="45">
        <v>44316</v>
      </c>
    </row>
    <row r="114" spans="2:4" hidden="1" x14ac:dyDescent="0.25">
      <c r="B114" s="45">
        <v>44712</v>
      </c>
      <c r="D114" s="45">
        <v>44347</v>
      </c>
    </row>
    <row r="115" spans="2:4" hidden="1" x14ac:dyDescent="0.25">
      <c r="B115" s="45">
        <v>44742</v>
      </c>
      <c r="D115" s="45">
        <v>44377</v>
      </c>
    </row>
    <row r="116" spans="2:4" hidden="1" x14ac:dyDescent="0.25">
      <c r="B116" s="45">
        <v>44773</v>
      </c>
      <c r="D116" s="45">
        <v>44408</v>
      </c>
    </row>
    <row r="117" spans="2:4" hidden="1" x14ac:dyDescent="0.25">
      <c r="B117" s="45">
        <v>44804</v>
      </c>
      <c r="D117" s="45">
        <v>44439</v>
      </c>
    </row>
    <row r="118" spans="2:4" hidden="1" x14ac:dyDescent="0.25">
      <c r="B118" s="45">
        <v>44834</v>
      </c>
      <c r="D118" s="45">
        <v>44469</v>
      </c>
    </row>
    <row r="119" spans="2:4" hidden="1" x14ac:dyDescent="0.25">
      <c r="B119" s="45">
        <v>44865</v>
      </c>
      <c r="D119" s="45">
        <v>44500</v>
      </c>
    </row>
    <row r="120" spans="2:4" hidden="1" x14ac:dyDescent="0.25">
      <c r="B120" s="45">
        <v>44895</v>
      </c>
      <c r="D120" s="45">
        <v>44530</v>
      </c>
    </row>
    <row r="121" spans="2:4" hidden="1" x14ac:dyDescent="0.25">
      <c r="B121" s="45">
        <v>44926</v>
      </c>
      <c r="D121" s="45">
        <v>44561</v>
      </c>
    </row>
  </sheetData>
  <sheetProtection algorithmName="SHA-512" hashValue="o3r9TZRNbxOj9HX+Z/qvlp2lKkPb9n74HGmKMktZ/t5PcPT9INr3xRoLjN3uK1lj+soMi0OD0hy/ddq9ZuU81w==" saltValue="3xVeXyCyHcrC4Ot0ReqlzA==" spinCount="100000" sheet="1" selectLockedCells="1"/>
  <mergeCells count="11">
    <mergeCell ref="B10:M10"/>
    <mergeCell ref="B5:M5"/>
    <mergeCell ref="B6:M6"/>
    <mergeCell ref="B7:M7"/>
    <mergeCell ref="B8:M8"/>
    <mergeCell ref="B9:M9"/>
    <mergeCell ref="C39:E39"/>
    <mergeCell ref="B19:M19"/>
    <mergeCell ref="B36:B38"/>
    <mergeCell ref="B20:B22"/>
    <mergeCell ref="B18:H18"/>
  </mergeCells>
  <dataValidations count="2">
    <dataValidation type="list" allowBlank="1" showInputMessage="1" showErrorMessage="1" sqref="E23" xr:uid="{00000000-0002-0000-0700-000000000000}">
      <formula1>$B$48:$B$84</formula1>
    </dataValidation>
    <dataValidation type="list" allowBlank="1" showInputMessage="1" showErrorMessage="1" sqref="E24" xr:uid="{00000000-0002-0000-0700-000001000000}">
      <formula1>$B$85:$B$121</formula1>
    </dataValidation>
  </dataValidations>
  <pageMargins left="0.25" right="0.25" top="0.75" bottom="0.75" header="0.3" footer="0.3"/>
  <pageSetup paperSize="9" scale="50" fitToHeight="0" orientation="landscape" r:id="rId1"/>
  <rowBreaks count="1" manualBreakCount="1">
    <brk id="13" min="1"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D19F-EA76-4C4B-BCB8-AB7CBF6E9A81}">
  <sheetPr>
    <tabColor theme="5" tint="0.79998168889431442"/>
    <pageSetUpPr fitToPage="1"/>
  </sheetPr>
  <dimension ref="A3:U108"/>
  <sheetViews>
    <sheetView view="pageBreakPreview" topLeftCell="A13" zoomScale="70" zoomScaleNormal="10" zoomScaleSheetLayoutView="70" workbookViewId="0">
      <selection activeCell="F26" sqref="F26"/>
    </sheetView>
  </sheetViews>
  <sheetFormatPr defaultColWidth="11.42578125" defaultRowHeight="15" x14ac:dyDescent="0.25"/>
  <cols>
    <col min="1" max="1" width="11.42578125" style="1"/>
    <col min="2" max="2" width="18.5703125" style="1" customWidth="1"/>
    <col min="3" max="3" width="93.28515625" style="1" customWidth="1"/>
    <col min="4" max="4" width="8.140625" style="1" customWidth="1"/>
    <col min="5" max="5" width="68.140625" style="1" customWidth="1"/>
    <col min="6" max="6" width="39.42578125" style="1" customWidth="1"/>
    <col min="7" max="7" width="37.5703125" style="1" customWidth="1"/>
    <col min="8" max="8" width="32.42578125" style="1" customWidth="1"/>
    <col min="9" max="13" width="6.140625" style="1" customWidth="1"/>
    <col min="14" max="14" width="11.42578125" style="1" customWidth="1"/>
    <col min="15" max="16384" width="11.42578125" style="1"/>
  </cols>
  <sheetData>
    <row r="3" spans="2:21" ht="47.25" thickBot="1" x14ac:dyDescent="0.75">
      <c r="B3" s="78" t="s">
        <v>141</v>
      </c>
    </row>
    <row r="4" spans="2:21" ht="28.5" customHeight="1" x14ac:dyDescent="0.35">
      <c r="B4" s="75"/>
      <c r="C4" s="77"/>
      <c r="D4" s="23"/>
      <c r="E4" s="17"/>
      <c r="F4" s="17"/>
      <c r="G4" s="12"/>
      <c r="H4" s="12"/>
      <c r="I4" s="12"/>
      <c r="J4" s="12"/>
      <c r="K4" s="12"/>
      <c r="L4" s="12"/>
      <c r="M4" s="13"/>
      <c r="N4" s="2"/>
      <c r="O4" s="2"/>
      <c r="P4" s="2"/>
      <c r="Q4" s="2"/>
      <c r="R4" s="2"/>
      <c r="S4" s="2"/>
      <c r="T4" s="2"/>
      <c r="U4" s="2"/>
    </row>
    <row r="5" spans="2:21" ht="91.5" customHeight="1" x14ac:dyDescent="0.25">
      <c r="B5" s="465" t="s">
        <v>181</v>
      </c>
      <c r="C5" s="466"/>
      <c r="D5" s="466"/>
      <c r="E5" s="466"/>
      <c r="F5" s="466"/>
      <c r="G5" s="466"/>
      <c r="H5" s="466"/>
      <c r="I5" s="466"/>
      <c r="J5" s="466"/>
      <c r="K5" s="466"/>
      <c r="L5" s="466"/>
      <c r="M5" s="467"/>
      <c r="N5" s="76"/>
      <c r="O5" s="76"/>
      <c r="P5" s="76"/>
      <c r="Q5" s="76"/>
      <c r="R5" s="76"/>
      <c r="S5" s="76"/>
      <c r="T5" s="76"/>
      <c r="U5" s="2"/>
    </row>
    <row r="6" spans="2:21" ht="84" customHeight="1" x14ac:dyDescent="0.25">
      <c r="B6" s="465" t="s">
        <v>170</v>
      </c>
      <c r="C6" s="466"/>
      <c r="D6" s="466"/>
      <c r="E6" s="466"/>
      <c r="F6" s="466"/>
      <c r="G6" s="466"/>
      <c r="H6" s="466"/>
      <c r="I6" s="466"/>
      <c r="J6" s="466"/>
      <c r="K6" s="466"/>
      <c r="L6" s="466"/>
      <c r="M6" s="467"/>
      <c r="N6" s="76"/>
      <c r="O6" s="76"/>
      <c r="P6" s="76"/>
      <c r="Q6" s="76"/>
      <c r="R6" s="76"/>
      <c r="S6" s="76"/>
      <c r="T6" s="76"/>
      <c r="U6" s="2"/>
    </row>
    <row r="7" spans="2:21" ht="92.25" customHeight="1" x14ac:dyDescent="0.25">
      <c r="B7" s="465" t="s">
        <v>127</v>
      </c>
      <c r="C7" s="466"/>
      <c r="D7" s="466"/>
      <c r="E7" s="466"/>
      <c r="F7" s="466"/>
      <c r="G7" s="466"/>
      <c r="H7" s="466"/>
      <c r="I7" s="466"/>
      <c r="J7" s="466"/>
      <c r="K7" s="466"/>
      <c r="L7" s="466"/>
      <c r="M7" s="467"/>
      <c r="N7" s="76"/>
      <c r="O7" s="76"/>
      <c r="P7" s="76"/>
      <c r="Q7" s="76"/>
      <c r="R7" s="76"/>
      <c r="S7" s="76"/>
      <c r="T7" s="76"/>
      <c r="U7" s="2"/>
    </row>
    <row r="8" spans="2:21" ht="54.75" customHeight="1" x14ac:dyDescent="0.25">
      <c r="B8" s="465" t="s">
        <v>143</v>
      </c>
      <c r="C8" s="466"/>
      <c r="D8" s="466"/>
      <c r="E8" s="466"/>
      <c r="F8" s="466"/>
      <c r="G8" s="466"/>
      <c r="H8" s="466"/>
      <c r="I8" s="466"/>
      <c r="J8" s="466"/>
      <c r="K8" s="466"/>
      <c r="L8" s="466"/>
      <c r="M8" s="467"/>
      <c r="N8" s="76"/>
      <c r="O8" s="76"/>
      <c r="P8" s="76"/>
      <c r="Q8" s="76"/>
      <c r="R8" s="76"/>
      <c r="S8" s="76"/>
      <c r="T8" s="76"/>
      <c r="U8" s="2"/>
    </row>
    <row r="9" spans="2:21" ht="111" customHeight="1" thickBot="1" x14ac:dyDescent="0.3">
      <c r="B9" s="468" t="str">
        <f>IF(F28&gt;0," -) Bitte fahren Sie mit der Befüllung des Tabellenblatts Entschädigungsanspruch fort."," -) Bitte ermitteln Sie zunächst den auf Basis Ihrer Unterlagen ableitbaren vorläufigen Verdienstentgang, bevor Sie mit der Befüllung des Tabellenblatts Entschädigungsanspruch beginnen.")</f>
        <v xml:space="preserve"> -) Bitte ermitteln Sie zunächst den auf Basis Ihrer Unterlagen ableitbaren vorläufigen Verdienstentgang, bevor Sie mit der Befüllung des Tabellenblatts Entschädigungsanspruch beginnen.</v>
      </c>
      <c r="C9" s="469"/>
      <c r="D9" s="469"/>
      <c r="E9" s="469"/>
      <c r="F9" s="469"/>
      <c r="G9" s="469"/>
      <c r="H9" s="469"/>
      <c r="I9" s="469"/>
      <c r="J9" s="469"/>
      <c r="K9" s="469"/>
      <c r="L9" s="469"/>
      <c r="M9" s="470"/>
      <c r="N9" s="80"/>
      <c r="O9" s="80"/>
      <c r="P9" s="80"/>
      <c r="Q9" s="80"/>
      <c r="R9" s="80"/>
      <c r="S9" s="80"/>
      <c r="T9" s="80"/>
      <c r="U9" s="2"/>
    </row>
    <row r="13" spans="2:21" ht="39.75" customHeight="1" thickBot="1" x14ac:dyDescent="0.75">
      <c r="B13" s="78" t="s">
        <v>140</v>
      </c>
    </row>
    <row r="14" spans="2:21" ht="12" hidden="1" customHeight="1" thickBot="1" x14ac:dyDescent="0.3"/>
    <row r="15" spans="2:21" ht="15.75" hidden="1" thickBot="1" x14ac:dyDescent="0.3">
      <c r="B15"/>
      <c r="C15"/>
      <c r="D15"/>
      <c r="E15"/>
      <c r="F15"/>
      <c r="G15"/>
      <c r="H15"/>
      <c r="I15"/>
      <c r="J15"/>
      <c r="K15"/>
      <c r="L15"/>
      <c r="M15"/>
    </row>
    <row r="16" spans="2:21" ht="15.75" hidden="1" thickBot="1" x14ac:dyDescent="0.3">
      <c r="B16"/>
      <c r="C16"/>
      <c r="D16"/>
      <c r="E16"/>
      <c r="F16"/>
      <c r="G16"/>
      <c r="H16"/>
      <c r="I16"/>
      <c r="J16"/>
      <c r="K16"/>
      <c r="L16"/>
      <c r="M16"/>
    </row>
    <row r="17" spans="1:21" ht="68.25" customHeight="1" x14ac:dyDescent="0.25">
      <c r="B17" s="484" t="str">
        <f>"Unternehmen / Firma:"&amp;" "&amp;Stammdaten!F13</f>
        <v xml:space="preserve">Unternehmen / Firma: </v>
      </c>
      <c r="C17" s="485"/>
      <c r="D17" s="485"/>
      <c r="E17" s="485"/>
      <c r="F17" s="485"/>
      <c r="G17" s="485"/>
      <c r="H17" s="485"/>
      <c r="I17" s="3"/>
      <c r="J17" s="3"/>
      <c r="K17" s="3"/>
      <c r="L17" s="3"/>
      <c r="M17" s="4"/>
      <c r="N17" s="2"/>
      <c r="O17" s="2"/>
      <c r="P17" s="2"/>
      <c r="Q17" s="2"/>
      <c r="R17" s="2"/>
      <c r="S17" s="2"/>
      <c r="T17" s="2"/>
      <c r="U17" s="2"/>
    </row>
    <row r="18" spans="1:21" ht="118.5" customHeight="1" x14ac:dyDescent="0.25">
      <c r="B18" s="475" t="s">
        <v>142</v>
      </c>
      <c r="C18" s="476"/>
      <c r="D18" s="476"/>
      <c r="E18" s="476"/>
      <c r="F18" s="476"/>
      <c r="G18" s="476"/>
      <c r="H18" s="476"/>
      <c r="I18" s="476"/>
      <c r="J18" s="476"/>
      <c r="K18" s="476"/>
      <c r="L18" s="476"/>
      <c r="M18" s="477"/>
      <c r="N18" s="64"/>
      <c r="O18" s="64"/>
      <c r="P18" s="64"/>
      <c r="Q18" s="64"/>
      <c r="R18" s="64"/>
      <c r="S18" s="64"/>
      <c r="T18" s="64"/>
      <c r="U18" s="64"/>
    </row>
    <row r="19" spans="1:21" ht="39.75" customHeight="1" x14ac:dyDescent="0.5">
      <c r="A19" s="45"/>
      <c r="B19" s="101"/>
      <c r="C19" s="37"/>
      <c r="D19" s="27"/>
      <c r="E19" s="41"/>
      <c r="F19" s="41"/>
      <c r="G19" s="41"/>
      <c r="H19" s="41"/>
      <c r="I19" s="41"/>
      <c r="J19" s="41"/>
      <c r="K19" s="41"/>
      <c r="L19" s="308"/>
      <c r="M19" s="309"/>
      <c r="N19" s="64"/>
      <c r="O19" s="64"/>
      <c r="P19" s="64"/>
      <c r="Q19" s="64"/>
      <c r="R19" s="64"/>
      <c r="S19" s="64"/>
      <c r="T19" s="64"/>
      <c r="U19" s="64"/>
    </row>
    <row r="20" spans="1:21" ht="48.75" customHeight="1" x14ac:dyDescent="0.25">
      <c r="B20" s="307"/>
      <c r="C20" s="308"/>
      <c r="D20" s="308"/>
      <c r="E20" s="308"/>
      <c r="F20" s="308"/>
      <c r="G20" s="308"/>
      <c r="H20" s="308"/>
      <c r="I20" s="308"/>
      <c r="J20" s="308"/>
      <c r="K20" s="308"/>
      <c r="L20" s="308"/>
      <c r="M20" s="309"/>
      <c r="N20" s="64"/>
      <c r="O20" s="64"/>
      <c r="P20" s="64"/>
      <c r="Q20" s="64"/>
      <c r="R20" s="64"/>
      <c r="S20" s="64"/>
      <c r="T20" s="64"/>
      <c r="U20" s="64"/>
    </row>
    <row r="21" spans="1:21" ht="15" customHeight="1" x14ac:dyDescent="0.25">
      <c r="B21" s="486" t="s">
        <v>15</v>
      </c>
      <c r="C21" s="62"/>
      <c r="D21" s="62"/>
      <c r="E21" s="62"/>
      <c r="F21" s="62"/>
      <c r="G21" s="62"/>
      <c r="H21" s="62"/>
      <c r="I21" s="62"/>
      <c r="J21" s="62"/>
      <c r="K21" s="62"/>
      <c r="L21" s="62"/>
      <c r="M21" s="63"/>
      <c r="N21" s="64"/>
      <c r="O21" s="64"/>
      <c r="P21" s="64"/>
      <c r="Q21" s="64"/>
      <c r="R21" s="64"/>
      <c r="S21" s="64"/>
      <c r="T21" s="64"/>
      <c r="U21" s="64"/>
    </row>
    <row r="22" spans="1:21" ht="15" customHeight="1" x14ac:dyDescent="0.25">
      <c r="B22" s="487"/>
      <c r="C22" s="62"/>
      <c r="D22" s="62"/>
      <c r="E22" s="62"/>
      <c r="F22" s="62"/>
      <c r="G22" s="62"/>
      <c r="H22" s="62"/>
      <c r="I22" s="62"/>
      <c r="J22" s="62"/>
      <c r="K22" s="62"/>
      <c r="L22" s="62"/>
      <c r="M22" s="63"/>
      <c r="N22" s="64"/>
      <c r="O22" s="64"/>
      <c r="P22" s="64"/>
      <c r="Q22" s="64"/>
      <c r="R22" s="64"/>
      <c r="S22" s="64"/>
      <c r="T22" s="64"/>
      <c r="U22" s="64"/>
    </row>
    <row r="23" spans="1:21" ht="15" customHeight="1" x14ac:dyDescent="0.25">
      <c r="B23" s="487"/>
      <c r="C23" s="308"/>
      <c r="D23" s="308"/>
      <c r="E23" s="308"/>
      <c r="F23" s="308"/>
      <c r="G23" s="308"/>
      <c r="H23" s="308"/>
      <c r="I23" s="308"/>
      <c r="J23" s="308"/>
      <c r="K23" s="308"/>
      <c r="L23" s="308"/>
      <c r="M23" s="309"/>
      <c r="N23" s="65"/>
      <c r="O23" s="65"/>
      <c r="P23" s="65"/>
      <c r="Q23" s="65"/>
      <c r="R23" s="65"/>
      <c r="S23" s="65"/>
      <c r="T23" s="65"/>
      <c r="U23" s="65"/>
    </row>
    <row r="24" spans="1:21" ht="45.75" customHeight="1" x14ac:dyDescent="0.4">
      <c r="B24" s="85">
        <v>1</v>
      </c>
      <c r="C24" s="488" t="s">
        <v>146</v>
      </c>
      <c r="D24" s="489"/>
      <c r="E24" s="490"/>
      <c r="F24" s="313"/>
      <c r="G24" s="314" t="str">
        <f>IF($F$24="Nein","Diese Anwendungsvariante ist nicht zulässig."," ")</f>
        <v xml:space="preserve"> </v>
      </c>
      <c r="H24" s="331"/>
      <c r="I24" s="308"/>
      <c r="J24" s="308"/>
      <c r="K24" s="308"/>
      <c r="L24" s="308"/>
      <c r="M24" s="309"/>
      <c r="N24" s="65"/>
      <c r="O24" s="65"/>
      <c r="P24" s="65"/>
      <c r="Q24" s="65"/>
      <c r="R24" s="65"/>
      <c r="S24" s="65"/>
      <c r="T24" s="65"/>
      <c r="U24" s="65"/>
    </row>
    <row r="25" spans="1:21" ht="42.75" customHeight="1" x14ac:dyDescent="0.25">
      <c r="B25" s="332"/>
      <c r="C25" s="308"/>
      <c r="D25" s="308"/>
      <c r="E25" s="308"/>
      <c r="F25" s="308"/>
      <c r="G25" s="308"/>
      <c r="H25" s="308"/>
      <c r="I25" s="308"/>
      <c r="J25" s="308"/>
      <c r="K25" s="308"/>
      <c r="L25" s="308"/>
      <c r="M25" s="309"/>
      <c r="N25" s="65"/>
      <c r="O25" s="65"/>
      <c r="P25" s="65"/>
      <c r="Q25" s="65"/>
      <c r="R25" s="65"/>
      <c r="S25" s="65"/>
      <c r="T25" s="65"/>
      <c r="U25" s="65"/>
    </row>
    <row r="26" spans="1:21" ht="46.5" customHeight="1" x14ac:dyDescent="0.4">
      <c r="B26" s="85">
        <v>2</v>
      </c>
      <c r="C26" s="488" t="s">
        <v>144</v>
      </c>
      <c r="D26" s="489"/>
      <c r="E26" s="490"/>
      <c r="F26" s="317">
        <v>0</v>
      </c>
      <c r="G26" s="491" t="str">
        <f>IF(F26='Anwendungsbereich iSd EpiG-VO'!$K$31," ","Angabe stimmt mit der Anzahl im Tabellenblatt Anwendungsbereich iSd EpiG-VO nicht überein.")</f>
        <v xml:space="preserve"> </v>
      </c>
      <c r="H26" s="492"/>
      <c r="I26" s="492"/>
      <c r="J26" s="492"/>
      <c r="K26" s="492"/>
      <c r="L26" s="492"/>
      <c r="M26" s="7"/>
      <c r="N26" s="2"/>
      <c r="O26" s="2"/>
      <c r="P26" s="2"/>
      <c r="Q26" s="2"/>
      <c r="R26" s="2"/>
      <c r="S26" s="2"/>
      <c r="T26" s="2"/>
      <c r="U26" s="2"/>
    </row>
    <row r="27" spans="1:21" ht="46.5" customHeight="1" x14ac:dyDescent="0.4">
      <c r="B27" s="42"/>
      <c r="C27" s="27" t="s">
        <v>149</v>
      </c>
      <c r="D27" s="27"/>
      <c r="E27" s="27"/>
      <c r="F27" s="33">
        <v>86</v>
      </c>
      <c r="G27" s="6"/>
      <c r="H27" s="6"/>
      <c r="I27" s="6"/>
      <c r="J27" s="6"/>
      <c r="K27" s="57"/>
      <c r="L27" s="6"/>
      <c r="M27" s="7"/>
      <c r="N27" s="2"/>
      <c r="O27" s="2"/>
      <c r="P27" s="2"/>
      <c r="Q27" s="2"/>
      <c r="R27" s="2"/>
      <c r="S27" s="2"/>
      <c r="T27" s="2"/>
      <c r="U27" s="2"/>
    </row>
    <row r="28" spans="1:21" ht="46.5" customHeight="1" thickBot="1" x14ac:dyDescent="0.45">
      <c r="B28" s="42"/>
      <c r="C28" s="46" t="s">
        <v>9</v>
      </c>
      <c r="D28" s="47"/>
      <c r="E28" s="48"/>
      <c r="F28" s="48">
        <f>IF($F$24="Ja",F26*F27,0)</f>
        <v>0</v>
      </c>
      <c r="G28" s="314"/>
      <c r="H28" s="6"/>
      <c r="I28" s="6"/>
      <c r="J28" s="6"/>
      <c r="K28" s="57"/>
      <c r="L28" s="6"/>
      <c r="M28" s="7"/>
      <c r="N28" s="2"/>
      <c r="O28" s="2"/>
      <c r="P28" s="2"/>
      <c r="Q28" s="2"/>
      <c r="R28" s="2"/>
      <c r="S28" s="2"/>
      <c r="T28" s="2"/>
      <c r="U28" s="2"/>
    </row>
    <row r="29" spans="1:21" ht="16.5" thickTop="1" thickBot="1" x14ac:dyDescent="0.3">
      <c r="B29" s="8"/>
      <c r="C29" s="9"/>
      <c r="D29" s="9"/>
      <c r="E29" s="9"/>
      <c r="F29" s="9"/>
      <c r="G29" s="9"/>
      <c r="H29" s="9"/>
      <c r="I29" s="9"/>
      <c r="J29" s="9"/>
      <c r="K29" s="67"/>
      <c r="L29" s="9"/>
      <c r="M29" s="10"/>
      <c r="N29" s="2"/>
      <c r="O29" s="2"/>
      <c r="P29" s="2"/>
      <c r="Q29" s="2"/>
      <c r="R29" s="2"/>
      <c r="S29" s="2"/>
      <c r="T29" s="2"/>
      <c r="U29" s="2"/>
    </row>
    <row r="30" spans="1:21" x14ac:dyDescent="0.25">
      <c r="B30" s="2"/>
      <c r="C30" s="2"/>
      <c r="D30" s="2"/>
      <c r="E30" s="2"/>
      <c r="F30" s="2"/>
      <c r="G30" s="2"/>
      <c r="H30" s="2"/>
      <c r="I30" s="2"/>
      <c r="J30" s="2"/>
      <c r="K30" s="66"/>
      <c r="L30" s="2"/>
      <c r="M30" s="2"/>
      <c r="N30" s="2"/>
      <c r="O30" s="2"/>
      <c r="P30" s="2"/>
      <c r="Q30" s="2"/>
      <c r="R30" s="2"/>
      <c r="S30" s="2"/>
      <c r="T30" s="2"/>
      <c r="U30" s="2"/>
    </row>
    <row r="31" spans="1:21" x14ac:dyDescent="0.25">
      <c r="B31" s="2"/>
      <c r="C31" s="2"/>
      <c r="D31" s="2"/>
      <c r="E31" s="2"/>
      <c r="F31" s="2"/>
      <c r="G31" s="2"/>
      <c r="H31" s="2"/>
      <c r="I31" s="2"/>
      <c r="J31" s="2"/>
      <c r="K31" s="2"/>
      <c r="L31" s="2"/>
      <c r="M31" s="2"/>
      <c r="N31" s="2"/>
      <c r="O31" s="2"/>
      <c r="P31" s="2"/>
      <c r="Q31" s="2"/>
      <c r="R31" s="2"/>
      <c r="S31" s="2"/>
      <c r="T31" s="2"/>
      <c r="U31" s="2"/>
    </row>
    <row r="32" spans="1:21" x14ac:dyDescent="0.25">
      <c r="B32" s="2"/>
      <c r="C32" s="44"/>
      <c r="D32" s="2"/>
      <c r="E32" s="2"/>
      <c r="F32" s="2"/>
      <c r="G32" s="2"/>
      <c r="H32" s="2"/>
      <c r="I32" s="2"/>
      <c r="J32" s="2"/>
      <c r="K32" s="2"/>
      <c r="L32" s="2"/>
      <c r="M32" s="2"/>
      <c r="N32" s="2"/>
      <c r="O32" s="2"/>
      <c r="P32" s="2"/>
      <c r="Q32" s="2"/>
      <c r="R32" s="2"/>
      <c r="S32" s="2"/>
      <c r="T32" s="2"/>
      <c r="U32" s="2"/>
    </row>
    <row r="33" spans="1:21" ht="16.5" hidden="1" customHeight="1" x14ac:dyDescent="0.25">
      <c r="A33" s="43"/>
      <c r="B33" s="79" t="s">
        <v>13</v>
      </c>
      <c r="C33" s="79"/>
      <c r="D33" s="79"/>
      <c r="E33" s="79"/>
      <c r="F33" s="2"/>
      <c r="G33" s="2"/>
      <c r="H33" s="2"/>
      <c r="I33" s="2"/>
      <c r="J33" s="2"/>
      <c r="K33" s="2"/>
      <c r="L33" s="2"/>
      <c r="M33" s="2"/>
      <c r="N33" s="2"/>
      <c r="O33" s="2"/>
      <c r="P33" s="2"/>
      <c r="Q33" s="2"/>
      <c r="R33" s="2"/>
      <c r="S33" s="2"/>
      <c r="T33" s="2"/>
      <c r="U33" s="2"/>
    </row>
    <row r="34" spans="1:21" hidden="1" x14ac:dyDescent="0.25">
      <c r="A34" s="43"/>
      <c r="B34" s="43" t="s">
        <v>14</v>
      </c>
      <c r="C34" s="43"/>
      <c r="D34" s="43"/>
      <c r="E34" s="43"/>
    </row>
    <row r="35" spans="1:21" x14ac:dyDescent="0.25">
      <c r="A35" s="43"/>
      <c r="B35" s="43"/>
      <c r="C35" s="43"/>
      <c r="D35" s="43"/>
      <c r="E35" s="43"/>
    </row>
    <row r="36" spans="1:21" x14ac:dyDescent="0.25">
      <c r="A36" s="43"/>
      <c r="B36" s="45"/>
      <c r="C36" s="45"/>
      <c r="D36" s="45"/>
      <c r="E36" s="43"/>
    </row>
    <row r="37" spans="1:21" x14ac:dyDescent="0.25">
      <c r="A37" s="43"/>
      <c r="B37" s="45"/>
      <c r="C37" s="45"/>
      <c r="D37" s="45"/>
      <c r="E37" s="43"/>
    </row>
    <row r="38" spans="1:21" x14ac:dyDescent="0.25">
      <c r="A38" s="43"/>
      <c r="B38" s="45"/>
      <c r="C38" s="45"/>
      <c r="D38" s="45"/>
      <c r="E38" s="43"/>
    </row>
    <row r="39" spans="1:21" x14ac:dyDescent="0.25">
      <c r="A39" s="43"/>
      <c r="B39" s="45"/>
      <c r="C39" s="45"/>
      <c r="D39" s="45"/>
      <c r="E39" s="43"/>
    </row>
    <row r="40" spans="1:21" x14ac:dyDescent="0.25">
      <c r="A40" s="43"/>
      <c r="B40" s="45"/>
      <c r="C40" s="45"/>
      <c r="D40" s="45"/>
      <c r="E40" s="43"/>
    </row>
    <row r="41" spans="1:21" x14ac:dyDescent="0.25">
      <c r="A41" s="43"/>
      <c r="B41" s="45"/>
      <c r="C41" s="45"/>
      <c r="D41" s="45"/>
      <c r="E41" s="43"/>
    </row>
    <row r="42" spans="1:21" x14ac:dyDescent="0.25">
      <c r="A42" s="43"/>
      <c r="B42" s="45"/>
      <c r="C42" s="45"/>
      <c r="D42" s="45"/>
      <c r="E42" s="43"/>
    </row>
    <row r="43" spans="1:21" x14ac:dyDescent="0.25">
      <c r="A43" s="43"/>
      <c r="B43" s="45"/>
      <c r="C43" s="45"/>
      <c r="D43" s="45"/>
      <c r="E43" s="43"/>
    </row>
    <row r="44" spans="1:21" x14ac:dyDescent="0.25">
      <c r="A44" s="43"/>
      <c r="B44" s="45"/>
      <c r="C44" s="45"/>
      <c r="D44" s="45"/>
      <c r="E44" s="43"/>
    </row>
    <row r="45" spans="1:21" x14ac:dyDescent="0.25">
      <c r="A45" s="43"/>
      <c r="B45" s="45"/>
      <c r="C45" s="45"/>
      <c r="D45" s="45"/>
      <c r="E45" s="43"/>
    </row>
    <row r="46" spans="1:21" x14ac:dyDescent="0.25">
      <c r="A46" s="43"/>
      <c r="B46" s="45"/>
      <c r="C46" s="45"/>
      <c r="D46" s="45"/>
      <c r="E46" s="43"/>
    </row>
    <row r="47" spans="1:21" x14ac:dyDescent="0.25">
      <c r="A47" s="43"/>
      <c r="B47" s="45"/>
      <c r="C47" s="45"/>
      <c r="D47" s="45"/>
      <c r="E47" s="43"/>
    </row>
    <row r="48" spans="1:21" x14ac:dyDescent="0.25">
      <c r="A48" s="43"/>
      <c r="B48" s="45"/>
      <c r="C48" s="45"/>
      <c r="D48" s="45"/>
      <c r="E48" s="43"/>
    </row>
    <row r="49" spans="1:5" x14ac:dyDescent="0.25">
      <c r="A49" s="43"/>
      <c r="B49" s="45"/>
      <c r="C49" s="45"/>
      <c r="D49" s="45"/>
      <c r="E49" s="43"/>
    </row>
    <row r="50" spans="1:5" x14ac:dyDescent="0.25">
      <c r="A50" s="43"/>
      <c r="B50" s="45"/>
      <c r="C50" s="45"/>
      <c r="D50" s="45"/>
      <c r="E50" s="43"/>
    </row>
    <row r="51" spans="1:5" x14ac:dyDescent="0.25">
      <c r="A51" s="43"/>
      <c r="B51" s="45"/>
      <c r="C51" s="45"/>
      <c r="D51" s="45"/>
      <c r="E51" s="43"/>
    </row>
    <row r="52" spans="1:5" x14ac:dyDescent="0.25">
      <c r="A52" s="43"/>
      <c r="B52" s="45"/>
      <c r="C52" s="45"/>
      <c r="D52" s="45"/>
      <c r="E52" s="43"/>
    </row>
    <row r="53" spans="1:5" x14ac:dyDescent="0.25">
      <c r="A53" s="43"/>
      <c r="B53" s="45"/>
      <c r="C53" s="45"/>
      <c r="D53" s="45"/>
      <c r="E53" s="43"/>
    </row>
    <row r="54" spans="1:5" x14ac:dyDescent="0.25">
      <c r="A54" s="43"/>
      <c r="B54" s="45"/>
      <c r="C54" s="45"/>
      <c r="D54" s="45"/>
      <c r="E54" s="43"/>
    </row>
    <row r="55" spans="1:5" x14ac:dyDescent="0.25">
      <c r="A55" s="43"/>
      <c r="B55" s="45"/>
      <c r="C55" s="45"/>
      <c r="D55" s="45"/>
      <c r="E55" s="43"/>
    </row>
    <row r="56" spans="1:5" x14ac:dyDescent="0.25">
      <c r="A56" s="43"/>
      <c r="B56" s="45"/>
      <c r="C56" s="45"/>
      <c r="D56" s="45"/>
      <c r="E56" s="43"/>
    </row>
    <row r="57" spans="1:5" x14ac:dyDescent="0.25">
      <c r="A57" s="43"/>
      <c r="B57" s="45"/>
      <c r="C57" s="45"/>
      <c r="D57" s="45"/>
      <c r="E57" s="43"/>
    </row>
    <row r="58" spans="1:5" x14ac:dyDescent="0.25">
      <c r="A58" s="43"/>
      <c r="B58" s="45"/>
      <c r="C58" s="45"/>
      <c r="D58" s="45"/>
      <c r="E58" s="43"/>
    </row>
    <row r="59" spans="1:5" x14ac:dyDescent="0.25">
      <c r="A59" s="43"/>
      <c r="B59" s="45"/>
      <c r="C59" s="45"/>
      <c r="D59" s="45"/>
      <c r="E59" s="43"/>
    </row>
    <row r="60" spans="1:5" x14ac:dyDescent="0.25">
      <c r="A60" s="43"/>
      <c r="B60" s="45"/>
      <c r="C60" s="45"/>
      <c r="D60" s="45"/>
      <c r="E60" s="43"/>
    </row>
    <row r="61" spans="1:5" x14ac:dyDescent="0.25">
      <c r="A61" s="43"/>
      <c r="B61" s="45"/>
      <c r="C61" s="45"/>
      <c r="D61" s="45"/>
      <c r="E61" s="43"/>
    </row>
    <row r="62" spans="1:5" x14ac:dyDescent="0.25">
      <c r="A62" s="43"/>
      <c r="B62" s="45"/>
      <c r="C62" s="45"/>
      <c r="D62" s="45"/>
      <c r="E62" s="43"/>
    </row>
    <row r="63" spans="1:5" x14ac:dyDescent="0.25">
      <c r="A63" s="43"/>
      <c r="B63" s="45"/>
      <c r="C63" s="45"/>
      <c r="D63" s="45"/>
      <c r="E63" s="43"/>
    </row>
    <row r="64" spans="1:5" x14ac:dyDescent="0.25">
      <c r="A64" s="43"/>
      <c r="B64" s="45"/>
      <c r="C64" s="45"/>
      <c r="D64" s="45"/>
      <c r="E64" s="43"/>
    </row>
    <row r="65" spans="1:5" x14ac:dyDescent="0.25">
      <c r="A65" s="43"/>
      <c r="B65" s="45"/>
      <c r="C65" s="45"/>
      <c r="D65" s="45"/>
      <c r="E65" s="43"/>
    </row>
    <row r="66" spans="1:5" x14ac:dyDescent="0.25">
      <c r="A66" s="43"/>
      <c r="B66" s="45"/>
      <c r="C66" s="45"/>
      <c r="D66" s="45"/>
      <c r="E66" s="43"/>
    </row>
    <row r="67" spans="1:5" x14ac:dyDescent="0.25">
      <c r="A67" s="43"/>
      <c r="B67" s="45"/>
      <c r="C67" s="45"/>
      <c r="D67" s="45"/>
      <c r="E67" s="43"/>
    </row>
    <row r="68" spans="1:5" x14ac:dyDescent="0.25">
      <c r="A68" s="43"/>
      <c r="B68" s="45"/>
      <c r="C68" s="45"/>
      <c r="D68" s="45"/>
      <c r="E68" s="43"/>
    </row>
    <row r="69" spans="1:5" x14ac:dyDescent="0.25">
      <c r="A69" s="43"/>
      <c r="B69" s="45"/>
      <c r="C69" s="45"/>
      <c r="D69" s="45"/>
      <c r="E69" s="43"/>
    </row>
    <row r="70" spans="1:5" x14ac:dyDescent="0.25">
      <c r="A70" s="43"/>
      <c r="B70" s="45"/>
      <c r="C70" s="45"/>
      <c r="D70" s="45"/>
      <c r="E70" s="43"/>
    </row>
    <row r="71" spans="1:5" x14ac:dyDescent="0.25">
      <c r="A71" s="43"/>
      <c r="B71" s="45"/>
      <c r="C71" s="45"/>
      <c r="D71" s="45"/>
      <c r="E71" s="43"/>
    </row>
    <row r="72" spans="1:5" x14ac:dyDescent="0.25">
      <c r="A72" s="43"/>
      <c r="B72" s="43"/>
      <c r="C72" s="43"/>
      <c r="D72" s="43"/>
      <c r="E72" s="43"/>
    </row>
    <row r="73" spans="1:5" x14ac:dyDescent="0.25">
      <c r="A73" s="43"/>
      <c r="B73" s="45"/>
      <c r="C73" s="45"/>
      <c r="D73" s="45"/>
      <c r="E73" s="43"/>
    </row>
    <row r="74" spans="1:5" x14ac:dyDescent="0.25">
      <c r="A74" s="43"/>
      <c r="B74" s="45"/>
      <c r="C74" s="45"/>
      <c r="D74" s="45"/>
      <c r="E74" s="43"/>
    </row>
    <row r="75" spans="1:5" x14ac:dyDescent="0.25">
      <c r="A75" s="43"/>
      <c r="B75" s="45"/>
      <c r="C75" s="45"/>
      <c r="D75" s="45"/>
      <c r="E75" s="43"/>
    </row>
    <row r="76" spans="1:5" x14ac:dyDescent="0.25">
      <c r="A76" s="43"/>
      <c r="B76" s="45"/>
      <c r="C76" s="45"/>
      <c r="D76" s="45"/>
      <c r="E76" s="43"/>
    </row>
    <row r="77" spans="1:5" x14ac:dyDescent="0.25">
      <c r="A77" s="43"/>
      <c r="B77" s="45"/>
      <c r="C77" s="45"/>
      <c r="D77" s="45"/>
      <c r="E77" s="43"/>
    </row>
    <row r="78" spans="1:5" x14ac:dyDescent="0.25">
      <c r="A78" s="43"/>
      <c r="B78" s="45"/>
      <c r="C78" s="45"/>
      <c r="D78" s="45"/>
      <c r="E78" s="43"/>
    </row>
    <row r="79" spans="1:5" x14ac:dyDescent="0.25">
      <c r="A79" s="43"/>
      <c r="B79" s="45"/>
      <c r="C79" s="45"/>
      <c r="D79" s="45"/>
      <c r="E79" s="43"/>
    </row>
    <row r="80" spans="1:5" x14ac:dyDescent="0.25">
      <c r="A80" s="43"/>
      <c r="B80" s="45"/>
      <c r="C80" s="45"/>
      <c r="D80" s="45"/>
      <c r="E80" s="43"/>
    </row>
    <row r="81" spans="1:5" x14ac:dyDescent="0.25">
      <c r="A81" s="43"/>
      <c r="B81" s="45"/>
      <c r="C81" s="45"/>
      <c r="D81" s="45"/>
      <c r="E81" s="43"/>
    </row>
    <row r="82" spans="1:5" x14ac:dyDescent="0.25">
      <c r="A82" s="43"/>
      <c r="B82" s="45"/>
      <c r="C82" s="45"/>
      <c r="D82" s="45"/>
      <c r="E82" s="43"/>
    </row>
    <row r="83" spans="1:5" x14ac:dyDescent="0.25">
      <c r="A83" s="43"/>
      <c r="B83" s="45"/>
      <c r="C83" s="45"/>
      <c r="D83" s="45"/>
      <c r="E83" s="43"/>
    </row>
    <row r="84" spans="1:5" x14ac:dyDescent="0.25">
      <c r="A84" s="43"/>
      <c r="B84" s="45"/>
      <c r="C84" s="45"/>
      <c r="D84" s="45"/>
      <c r="E84" s="43"/>
    </row>
    <row r="85" spans="1:5" x14ac:dyDescent="0.25">
      <c r="A85" s="43"/>
      <c r="B85" s="45"/>
      <c r="C85" s="43"/>
      <c r="D85" s="45"/>
      <c r="E85" s="43"/>
    </row>
    <row r="86" spans="1:5" x14ac:dyDescent="0.25">
      <c r="A86" s="43"/>
      <c r="B86" s="45"/>
      <c r="C86" s="43"/>
      <c r="D86" s="45"/>
      <c r="E86" s="43"/>
    </row>
    <row r="87" spans="1:5" x14ac:dyDescent="0.25">
      <c r="A87" s="43"/>
      <c r="B87" s="45"/>
      <c r="C87" s="43"/>
      <c r="D87" s="45"/>
      <c r="E87" s="43"/>
    </row>
    <row r="88" spans="1:5" x14ac:dyDescent="0.25">
      <c r="B88" s="45"/>
      <c r="D88" s="45"/>
    </row>
    <row r="89" spans="1:5" x14ac:dyDescent="0.25">
      <c r="B89" s="45"/>
      <c r="D89" s="45"/>
    </row>
    <row r="90" spans="1:5" x14ac:dyDescent="0.25">
      <c r="B90" s="45"/>
      <c r="D90" s="45"/>
    </row>
    <row r="91" spans="1:5" x14ac:dyDescent="0.25">
      <c r="B91" s="45"/>
      <c r="D91" s="45"/>
    </row>
    <row r="92" spans="1:5" x14ac:dyDescent="0.25">
      <c r="B92" s="45"/>
      <c r="D92" s="45"/>
    </row>
    <row r="93" spans="1:5" x14ac:dyDescent="0.25">
      <c r="B93" s="45"/>
      <c r="D93" s="45"/>
    </row>
    <row r="94" spans="1:5" x14ac:dyDescent="0.25">
      <c r="B94" s="45"/>
      <c r="D94" s="45"/>
    </row>
    <row r="95" spans="1:5" x14ac:dyDescent="0.25">
      <c r="B95" s="45"/>
      <c r="D95" s="45"/>
    </row>
    <row r="96" spans="1:5" x14ac:dyDescent="0.25">
      <c r="B96" s="45"/>
      <c r="D96" s="45"/>
    </row>
    <row r="97" spans="2:4" x14ac:dyDescent="0.25">
      <c r="B97" s="45"/>
      <c r="D97" s="45"/>
    </row>
    <row r="98" spans="2:4" x14ac:dyDescent="0.25">
      <c r="B98" s="45"/>
      <c r="D98" s="45"/>
    </row>
    <row r="99" spans="2:4" x14ac:dyDescent="0.25">
      <c r="B99" s="45"/>
      <c r="D99" s="45"/>
    </row>
    <row r="100" spans="2:4" x14ac:dyDescent="0.25">
      <c r="B100" s="45"/>
      <c r="D100" s="45"/>
    </row>
    <row r="101" spans="2:4" x14ac:dyDescent="0.25">
      <c r="B101" s="45"/>
      <c r="D101" s="45"/>
    </row>
    <row r="102" spans="2:4" x14ac:dyDescent="0.25">
      <c r="B102" s="45"/>
      <c r="D102" s="45"/>
    </row>
    <row r="103" spans="2:4" x14ac:dyDescent="0.25">
      <c r="B103" s="45"/>
      <c r="D103" s="45"/>
    </row>
    <row r="104" spans="2:4" x14ac:dyDescent="0.25">
      <c r="B104" s="45"/>
      <c r="D104" s="45"/>
    </row>
    <row r="105" spans="2:4" x14ac:dyDescent="0.25">
      <c r="B105" s="45"/>
      <c r="D105" s="45"/>
    </row>
    <row r="106" spans="2:4" x14ac:dyDescent="0.25">
      <c r="B106" s="45"/>
      <c r="D106" s="45"/>
    </row>
    <row r="107" spans="2:4" x14ac:dyDescent="0.25">
      <c r="B107" s="45"/>
      <c r="D107" s="45"/>
    </row>
    <row r="108" spans="2:4" x14ac:dyDescent="0.25">
      <c r="B108" s="45"/>
      <c r="D108" s="45"/>
    </row>
  </sheetData>
  <sheetProtection algorithmName="SHA-512" hashValue="vj5DrC2hxQ0kzDRGGlNKmbjpShaSPeaglz8LJsxEVauS/h8q9jJr3hmVzfz0Z2JgleUPSW9C8IzuJ736x45zHA==" saltValue="fakReWUuH1+FIYdveOFD0g==" spinCount="100000" sheet="1" selectLockedCells="1"/>
  <mergeCells count="11">
    <mergeCell ref="B5:M5"/>
    <mergeCell ref="B6:M6"/>
    <mergeCell ref="B7:M7"/>
    <mergeCell ref="B8:M8"/>
    <mergeCell ref="B9:M9"/>
    <mergeCell ref="B18:M18"/>
    <mergeCell ref="B21:B23"/>
    <mergeCell ref="C26:E26"/>
    <mergeCell ref="C24:E24"/>
    <mergeCell ref="B17:H17"/>
    <mergeCell ref="G26:L26"/>
  </mergeCells>
  <dataValidations count="1">
    <dataValidation type="list" allowBlank="1" showInputMessage="1" showErrorMessage="1" sqref="F24" xr:uid="{B13A6C99-284B-4D59-A891-8789B31041BC}">
      <formula1>$B$33:$B$34</formula1>
    </dataValidation>
  </dataValidations>
  <pageMargins left="0.25" right="0.25" top="0.75" bottom="0.75" header="0.3" footer="0.3"/>
  <pageSetup paperSize="9" scale="43" fitToHeight="0" orientation="landscape" r:id="rId1"/>
  <rowBreaks count="1" manualBreakCount="1">
    <brk id="12" min="1" max="1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Allgemeine Information</vt:lpstr>
      <vt:lpstr>Stammdaten</vt:lpstr>
      <vt:lpstr>Anwendungsbereich iSd EpiG-VO</vt:lpstr>
      <vt:lpstr>Anwend. Varianten 1-3</vt:lpstr>
      <vt:lpstr>Anwend. Variante 4</vt:lpstr>
      <vt:lpstr>Anwend. Variante 5</vt:lpstr>
      <vt:lpstr>Anwend. Variante 6</vt:lpstr>
      <vt:lpstr>Anwend. Variante 7</vt:lpstr>
      <vt:lpstr>Anwend. Variante 8</vt:lpstr>
      <vt:lpstr>Entschädigungsanspruch</vt:lpstr>
      <vt:lpstr>'Allgemeine Information'!Print_Area</vt:lpstr>
      <vt:lpstr>'Anwend. Variante 4'!Print_Area</vt:lpstr>
      <vt:lpstr>'Anwend. Variante 5'!Print_Area</vt:lpstr>
      <vt:lpstr>'Anwend. Variante 6'!Print_Area</vt:lpstr>
      <vt:lpstr>'Anwend. Variante 7'!Print_Area</vt:lpstr>
      <vt:lpstr>'Anwend. Variante 8'!Print_Area</vt:lpstr>
      <vt:lpstr>'Anwend. Varianten 1-3'!Print_Area</vt:lpstr>
      <vt:lpstr>'Anwendungsbereich iSd EpiG-VO'!Print_Area</vt:lpstr>
      <vt:lpstr>Entschädigungsanspruch!Print_Area</vt:lpstr>
      <vt:lpstr>Stammdaten!Print_Area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Martin Singer</cp:lastModifiedBy>
  <cp:lastPrinted>2022-05-13T11:23:57Z</cp:lastPrinted>
  <dcterms:created xsi:type="dcterms:W3CDTF">2015-06-05T18:19:34Z</dcterms:created>
  <dcterms:modified xsi:type="dcterms:W3CDTF">2022-05-13T11:49:21Z</dcterms:modified>
</cp:coreProperties>
</file>